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88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L46" i="1" l="1"/>
  <c r="N77" i="1"/>
  <c r="N68" i="1"/>
  <c r="L40" i="1" l="1"/>
  <c r="K40" i="1"/>
  <c r="J77" i="1"/>
  <c r="J40" i="1"/>
  <c r="I41" i="1"/>
  <c r="L68" i="1" l="1"/>
  <c r="K68" i="1"/>
  <c r="J68" i="1"/>
  <c r="I68" i="1"/>
  <c r="H68" i="1"/>
  <c r="G68" i="1"/>
  <c r="P68" i="1"/>
  <c r="O68" i="1"/>
  <c r="X57" i="1"/>
  <c r="V57" i="1"/>
  <c r="P57" i="1"/>
  <c r="O57" i="1"/>
  <c r="M57" i="1"/>
  <c r="L57" i="1"/>
  <c r="K57" i="1"/>
  <c r="J57" i="1"/>
  <c r="I57" i="1"/>
  <c r="H57" i="1"/>
  <c r="H40" i="1" s="1"/>
  <c r="G57" i="1"/>
  <c r="N57" i="1"/>
  <c r="N40" i="1" s="1"/>
  <c r="N51" i="1"/>
  <c r="P51" i="1"/>
  <c r="O51" i="1"/>
  <c r="L51" i="1"/>
  <c r="K51" i="1"/>
  <c r="J51" i="1"/>
  <c r="I51" i="1"/>
  <c r="N46" i="1"/>
  <c r="H51" i="1"/>
  <c r="G51" i="1"/>
  <c r="P46" i="1"/>
  <c r="O46" i="1"/>
  <c r="J46" i="1"/>
  <c r="K46" i="1"/>
  <c r="I46" i="1"/>
  <c r="H46" i="1"/>
  <c r="G46" i="1"/>
  <c r="N41" i="1"/>
  <c r="G41" i="1"/>
  <c r="L41" i="1"/>
  <c r="K41" i="1"/>
  <c r="J41" i="1"/>
  <c r="H41" i="1"/>
  <c r="P41" i="1"/>
  <c r="O41" i="1"/>
  <c r="Z25" i="1"/>
  <c r="Y25" i="1"/>
  <c r="X25" i="1"/>
  <c r="W25" i="1"/>
  <c r="V25" i="1"/>
  <c r="U25" i="1"/>
  <c r="T25" i="1"/>
  <c r="S25" i="1"/>
  <c r="L25" i="1"/>
  <c r="K25" i="1"/>
  <c r="J25" i="1"/>
  <c r="I25" i="1"/>
  <c r="H25" i="1"/>
  <c r="G25" i="1"/>
  <c r="Z32" i="1"/>
  <c r="Y32" i="1"/>
  <c r="X32" i="1"/>
  <c r="W32" i="1"/>
  <c r="V32" i="1"/>
  <c r="U32" i="1"/>
  <c r="T32" i="1"/>
  <c r="S32" i="1"/>
  <c r="P32" i="1"/>
  <c r="O32" i="1"/>
  <c r="L32" i="1"/>
  <c r="L77" i="1" s="1"/>
  <c r="K32" i="1"/>
  <c r="K77" i="1" s="1"/>
  <c r="J32" i="1"/>
  <c r="I32" i="1"/>
  <c r="H32" i="1"/>
  <c r="H77" i="1" s="1"/>
  <c r="G32" i="1"/>
  <c r="I40" i="1" l="1"/>
  <c r="I77" i="1" s="1"/>
  <c r="G40" i="1"/>
  <c r="G77" i="1" s="1"/>
  <c r="O40" i="1"/>
  <c r="O77" i="1" s="1"/>
  <c r="P40" i="1"/>
  <c r="P77" i="1" s="1"/>
  <c r="W8" i="1"/>
  <c r="W7" i="1" s="1"/>
  <c r="P8" i="1"/>
  <c r="K8" i="1"/>
  <c r="K7" i="1" s="1"/>
  <c r="L23" i="1"/>
  <c r="L8" i="1"/>
  <c r="L7" i="1" l="1"/>
  <c r="O8" i="1"/>
  <c r="G23" i="1" l="1"/>
  <c r="R23" i="1"/>
  <c r="G8" i="1"/>
  <c r="J8" i="1"/>
  <c r="R8" i="1"/>
  <c r="Q8" i="1"/>
  <c r="Q7" i="1"/>
  <c r="P7" i="1"/>
  <c r="O7" i="1"/>
  <c r="G7" i="1" l="1"/>
  <c r="J7" i="1"/>
  <c r="R7" i="1"/>
  <c r="M7" i="1"/>
  <c r="S7" i="1"/>
  <c r="T7" i="1"/>
  <c r="U7" i="1"/>
  <c r="V7" i="1"/>
  <c r="X7" i="1"/>
  <c r="Y7" i="1"/>
  <c r="Z7" i="1"/>
  <c r="P6" i="1" l="1"/>
  <c r="O6" i="1" l="1"/>
</calcChain>
</file>

<file path=xl/sharedStrings.xml><?xml version="1.0" encoding="utf-8"?>
<sst xmlns="http://schemas.openxmlformats.org/spreadsheetml/2006/main" count="252" uniqueCount="187">
  <si>
    <t xml:space="preserve">индекс </t>
  </si>
  <si>
    <t>Наименование циклов, дисциплин, профессиональных модулей, МДК, практик</t>
  </si>
  <si>
    <t>Формы промежуточной аттестации</t>
  </si>
  <si>
    <t>Самостоятельная учебная работа</t>
  </si>
  <si>
    <t xml:space="preserve">Распределение обязательной нагрузки по курсам и семестрам (час. в семестр) </t>
  </si>
  <si>
    <t>I курс</t>
  </si>
  <si>
    <t>II курс</t>
  </si>
  <si>
    <t>III курс</t>
  </si>
  <si>
    <t>0.00</t>
  </si>
  <si>
    <t>Общеобразовательный цикл</t>
  </si>
  <si>
    <t>Литература</t>
  </si>
  <si>
    <t>Математика</t>
  </si>
  <si>
    <t xml:space="preserve">История  </t>
  </si>
  <si>
    <t xml:space="preserve">Физическая культура </t>
  </si>
  <si>
    <t xml:space="preserve">Русский язык </t>
  </si>
  <si>
    <t xml:space="preserve">Информатика </t>
  </si>
  <si>
    <t>ОП.00</t>
  </si>
  <si>
    <t>ОП.01</t>
  </si>
  <si>
    <t>ОП.02</t>
  </si>
  <si>
    <t>ОП.03</t>
  </si>
  <si>
    <t>Безопасность жизнедеятельности</t>
  </si>
  <si>
    <t xml:space="preserve">Основы финансовой грамотности </t>
  </si>
  <si>
    <t>Профессиональный цикл</t>
  </si>
  <si>
    <t>ПМ.01</t>
  </si>
  <si>
    <t>МДК.01.01</t>
  </si>
  <si>
    <t>УП.01</t>
  </si>
  <si>
    <t>Учебная практика</t>
  </si>
  <si>
    <t>ПП.01</t>
  </si>
  <si>
    <t>Производственная практика</t>
  </si>
  <si>
    <t>ПМ.02</t>
  </si>
  <si>
    <t>МДК.02.01</t>
  </si>
  <si>
    <t>УП.02</t>
  </si>
  <si>
    <t>ПП.02</t>
  </si>
  <si>
    <t>ПДП</t>
  </si>
  <si>
    <t>ГИА</t>
  </si>
  <si>
    <t xml:space="preserve">Государственная итоговая аттестация </t>
  </si>
  <si>
    <t>Защита дипломного проекта(работы)</t>
  </si>
  <si>
    <t xml:space="preserve">Демонстрационный экзамен </t>
  </si>
  <si>
    <t xml:space="preserve">Учебной практки </t>
  </si>
  <si>
    <t>Всего</t>
  </si>
  <si>
    <t>Э (кв)</t>
  </si>
  <si>
    <t xml:space="preserve">Экзамен квалификационный </t>
  </si>
  <si>
    <t>Производственной 
практики</t>
  </si>
  <si>
    <t>Всего с ПДП, УП, ПП, ГИА</t>
  </si>
  <si>
    <r>
      <t>N</t>
    </r>
    <r>
      <rPr>
        <b/>
        <vertAlign val="subscript"/>
        <sz val="10"/>
        <color theme="1"/>
        <rFont val="Times New Roman"/>
        <family val="1"/>
        <charset val="204"/>
      </rPr>
      <t>4</t>
    </r>
  </si>
  <si>
    <t xml:space="preserve">Диф.зачетов  </t>
  </si>
  <si>
    <t>В том числе в форме практической подготовки</t>
  </si>
  <si>
    <t>1 сем     ТО 16</t>
  </si>
  <si>
    <t>2 сем ТО 23</t>
  </si>
  <si>
    <t>ОД.00</t>
  </si>
  <si>
    <t>Общеобразовательные дисциплины</t>
  </si>
  <si>
    <t>ОД. 01</t>
  </si>
  <si>
    <t>ОД. 03</t>
  </si>
  <si>
    <t>Обществознание</t>
  </si>
  <si>
    <t>География</t>
  </si>
  <si>
    <r>
      <t>ОД.</t>
    </r>
    <r>
      <rPr>
        <sz val="10"/>
        <color theme="1"/>
        <rFont val="Times New Roman"/>
        <family val="1"/>
        <charset val="204"/>
      </rPr>
      <t xml:space="preserve"> 05</t>
    </r>
  </si>
  <si>
    <t>ОД. 06</t>
  </si>
  <si>
    <t>Иностранный язык</t>
  </si>
  <si>
    <t>ОД. 08</t>
  </si>
  <si>
    <t>ОД  09</t>
  </si>
  <si>
    <r>
      <t>ОД.</t>
    </r>
    <r>
      <rPr>
        <sz val="11"/>
        <color theme="1"/>
        <rFont val="Times New Roman"/>
        <family val="1"/>
        <charset val="204"/>
      </rPr>
      <t xml:space="preserve"> 10</t>
    </r>
  </si>
  <si>
    <t>ОД .11</t>
  </si>
  <si>
    <t>Физика</t>
  </si>
  <si>
    <t>Химия</t>
  </si>
  <si>
    <t>Биология</t>
  </si>
  <si>
    <t>Основы безопасности жизнедеятельности</t>
  </si>
  <si>
    <t>СГ.00</t>
  </si>
  <si>
    <t>Социально-гуманитарный цикл</t>
  </si>
  <si>
    <t>СГ.01</t>
  </si>
  <si>
    <t>История  России</t>
  </si>
  <si>
    <t>СГ.02</t>
  </si>
  <si>
    <t>СГ.03</t>
  </si>
  <si>
    <t>СГ.04</t>
  </si>
  <si>
    <t>СГ.05</t>
  </si>
  <si>
    <t xml:space="preserve">Общепрофессиональный  цикл </t>
  </si>
  <si>
    <t>П.00</t>
  </si>
  <si>
    <t>ПМ.03</t>
  </si>
  <si>
    <t>МДК.03.01</t>
  </si>
  <si>
    <t xml:space="preserve">Консультации </t>
  </si>
  <si>
    <t xml:space="preserve">Зачетов </t>
  </si>
  <si>
    <t xml:space="preserve">Защита индивидуального проекта/ курсового проекта </t>
  </si>
  <si>
    <t>Экзамен</t>
  </si>
  <si>
    <t>Зачет</t>
  </si>
  <si>
    <t>Дифференцированныей зачет</t>
  </si>
  <si>
    <t xml:space="preserve">Объем образовательной программы в академических часах, в т.ч. </t>
  </si>
  <si>
    <t xml:space="preserve">Всего учебных занятий </t>
  </si>
  <si>
    <t>в том числе</t>
  </si>
  <si>
    <t>Обучение по дисциплинам и МДК</t>
  </si>
  <si>
    <t xml:space="preserve">Теоретическое обучение </t>
  </si>
  <si>
    <t>лаб. и практ.занятия</t>
  </si>
  <si>
    <t xml:space="preserve">курсовове проектирование </t>
  </si>
  <si>
    <t xml:space="preserve">Практики </t>
  </si>
  <si>
    <t>Промежуточная аттестация</t>
  </si>
  <si>
    <t>ОД .14</t>
  </si>
  <si>
    <t xml:space="preserve">Общеобразовательный цикл </t>
  </si>
  <si>
    <t>Дополнительные учебные дисциплины, элективные курсы</t>
  </si>
  <si>
    <t>Родной язык/ Родная литература</t>
  </si>
  <si>
    <t>N6</t>
  </si>
  <si>
    <t>Индивидуальный проект (литература, обществознание, математика)</t>
  </si>
  <si>
    <t>N1</t>
  </si>
  <si>
    <t>N10</t>
  </si>
  <si>
    <t>Иностранный язык  в профессиональной деятельности</t>
  </si>
  <si>
    <t>ПМ.04</t>
  </si>
  <si>
    <t xml:space="preserve">ОД. 02 </t>
  </si>
  <si>
    <t>N11</t>
  </si>
  <si>
    <r>
      <t>ОДп.</t>
    </r>
    <r>
      <rPr>
        <vertAlign val="subscript"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12</t>
    </r>
  </si>
  <si>
    <t>ОД. 04</t>
  </si>
  <si>
    <t>СГ.06</t>
  </si>
  <si>
    <t>Основы бережливого производства</t>
  </si>
  <si>
    <t xml:space="preserve">Информационные технологии в профессиональной деятельности </t>
  </si>
  <si>
    <t>Анатомия и физиология человека</t>
  </si>
  <si>
    <t>Основы латинского языка с медицинской терминологией</t>
  </si>
  <si>
    <t>ОП.04</t>
  </si>
  <si>
    <t>Основы патологии</t>
  </si>
  <si>
    <t>ОП.05</t>
  </si>
  <si>
    <t>Основы микробиологии и иммунологии</t>
  </si>
  <si>
    <t>ОП.06</t>
  </si>
  <si>
    <t>Генетика с основами медицинской генетики</t>
  </si>
  <si>
    <t>ОП.07</t>
  </si>
  <si>
    <t>Проведение мероприятий по профилактике инфекций, связанных с оказанием медицинской помощи</t>
  </si>
  <si>
    <t>Обеспечение безопасной окружающей
среды в медицинской организации</t>
  </si>
  <si>
    <t>Ведение медицинской документации,
организация деятельности находяще
гося в распоряжении медицинского
персонала</t>
  </si>
  <si>
    <t>Документирование и контроль в профес
сиональной деятельности медицинской
сестры</t>
  </si>
  <si>
    <t>Проведение мероприятий по профилактике неинфекционных и инфекционных заболеваний, формированию
здорового образа жизни</t>
  </si>
  <si>
    <t xml:space="preserve">Фармакология </t>
  </si>
  <si>
    <t>МДК.03.02</t>
  </si>
  <si>
    <t>Сестринское дело в системе первичной
медико-санитарной помощи</t>
  </si>
  <si>
    <t>Здоровый образ жизни и профилактика
заболеваний в разные возрастные периоды</t>
  </si>
  <si>
    <t>Оказание медицинской помощи, осуществление сестринского ухода и
наблюдения за пациентами при заболеваниях и (или) состояниях</t>
  </si>
  <si>
    <t>Общий уход за пациентами</t>
  </si>
  <si>
    <t>Сестринский уход и реабилитация пациентов терапевтического профиля разных возрастных групп</t>
  </si>
  <si>
    <t>Сестринский уход за пациентами хирургического профиля</t>
  </si>
  <si>
    <t>МДК.04.01</t>
  </si>
  <si>
    <t>МДК.04.02</t>
  </si>
  <si>
    <t>МДК.04.03</t>
  </si>
  <si>
    <t>ПМ.05</t>
  </si>
  <si>
    <t xml:space="preserve">Оказание медицинской помощи в экстренной форме </t>
  </si>
  <si>
    <t>Участие медицинской сестры в оказании
медицинской помощи в экстренной форме</t>
  </si>
  <si>
    <t>МДК.05.01</t>
  </si>
  <si>
    <t>УП. 05</t>
  </si>
  <si>
    <t xml:space="preserve">Производственная практика по профилю специальности </t>
  </si>
  <si>
    <t>УП.03.02</t>
  </si>
  <si>
    <t>ПП.03.02</t>
  </si>
  <si>
    <t>УП. 04.01</t>
  </si>
  <si>
    <t>ПП. 04.01</t>
  </si>
  <si>
    <t>УП. 04.02</t>
  </si>
  <si>
    <t>ПП. 04.02</t>
  </si>
  <si>
    <t>УП. 04.03</t>
  </si>
  <si>
    <t>ПП. 04.03</t>
  </si>
  <si>
    <r>
      <t>ОДп.</t>
    </r>
    <r>
      <rPr>
        <vertAlign val="subscript"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13</t>
    </r>
  </si>
  <si>
    <t>ОД. 07</t>
  </si>
  <si>
    <t>N0</t>
  </si>
  <si>
    <t xml:space="preserve">3 сем ТО 12 </t>
  </si>
  <si>
    <t>N7</t>
  </si>
  <si>
    <t>N2</t>
  </si>
  <si>
    <t>N3</t>
  </si>
  <si>
    <t>N5</t>
  </si>
  <si>
    <t>80/72</t>
  </si>
  <si>
    <t>4 сем ТО 19   УП-  ПП-</t>
  </si>
  <si>
    <t xml:space="preserve">5 сем ТО 12    УП    ПП- </t>
  </si>
  <si>
    <t>6 сем ТО 12  УП -  ПП -</t>
  </si>
  <si>
    <t>5 КДЗ</t>
  </si>
  <si>
    <t>3 КДЗ</t>
  </si>
  <si>
    <t>74/72</t>
  </si>
  <si>
    <t xml:space="preserve">Самостоятельная работа (в т.ч. инд.проект) </t>
  </si>
  <si>
    <t>4КЭ</t>
  </si>
  <si>
    <t>4КДЗ</t>
  </si>
  <si>
    <t>3КДЗ</t>
  </si>
  <si>
    <t>136/ 72</t>
  </si>
  <si>
    <t>4, 5</t>
  </si>
  <si>
    <t>112/  72</t>
  </si>
  <si>
    <t>164/  72</t>
  </si>
  <si>
    <t>84/72</t>
  </si>
  <si>
    <t>6КДЗ</t>
  </si>
  <si>
    <t>96/72</t>
  </si>
  <si>
    <t>Дисциплин и МДК</t>
  </si>
  <si>
    <t>Экзаменов  ( в т.ч. экзаменов квалиф.)</t>
  </si>
  <si>
    <t xml:space="preserve"> </t>
  </si>
  <si>
    <t>N21</t>
  </si>
  <si>
    <t>N33</t>
  </si>
  <si>
    <t>180/  144</t>
  </si>
  <si>
    <t>238/  144</t>
  </si>
  <si>
    <t>248/ 144</t>
  </si>
  <si>
    <t>160/ 144</t>
  </si>
  <si>
    <t>ПП. 05</t>
  </si>
  <si>
    <t>N4</t>
  </si>
  <si>
    <r>
      <t xml:space="preserve">Государственная итоговая аттестация
1.Программа обучения по специальности
</t>
    </r>
    <r>
      <rPr>
        <sz val="10"/>
        <color theme="1"/>
        <rFont val="Times New Roman"/>
        <family val="1"/>
        <charset val="204"/>
      </rPr>
      <t xml:space="preserve">1.1.Дипломный проект 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 xml:space="preserve">Выполнение  дипломного проекта  с  8.06.- 14.06.
Защита дипломного проекта  с  15.06.-21.06.
Демонстрационный экзамен с 22.06 - 05.07.
</t>
    </r>
    <r>
      <rPr>
        <b/>
        <sz val="10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</si>
</sst>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vertAlign val="subscript"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vertAlign val="subscript"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/>
    <xf numFmtId="0" fontId="5" fillId="0" borderId="1" xfId="0" applyFont="1" applyBorder="1"/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6" fillId="0" borderId="0" xfId="0" applyFont="1"/>
    <xf numFmtId="0" fontId="3" fillId="2" borderId="1" xfId="0" applyFont="1" applyFill="1" applyBorder="1"/>
    <xf numFmtId="0" fontId="3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3" borderId="1" xfId="0" applyFont="1" applyFill="1" applyBorder="1"/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center" textRotation="90" wrapText="1"/>
    </xf>
    <xf numFmtId="0" fontId="8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3" borderId="0" xfId="0" applyFill="1"/>
    <xf numFmtId="0" fontId="5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horizontal="left" vertical="top" wrapText="1"/>
    </xf>
    <xf numFmtId="0" fontId="8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10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top"/>
    </xf>
    <xf numFmtId="0" fontId="5" fillId="0" borderId="3" xfId="0" applyFont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1" fillId="0" borderId="3" xfId="0" applyFont="1" applyBorder="1" applyAlignment="1">
      <alignment textRotation="255" wrapText="1"/>
    </xf>
    <xf numFmtId="0" fontId="2" fillId="0" borderId="1" xfId="0" applyFont="1" applyBorder="1"/>
    <xf numFmtId="0" fontId="5" fillId="0" borderId="1" xfId="0" applyFont="1" applyBorder="1" applyAlignment="1">
      <alignment horizontal="justify" vertical="top" wrapText="1"/>
    </xf>
    <xf numFmtId="0" fontId="3" fillId="2" borderId="1" xfId="0" applyFont="1" applyFill="1" applyBorder="1" applyAlignment="1">
      <alignment horizontal="justify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wrapText="1"/>
    </xf>
    <xf numFmtId="0" fontId="5" fillId="0" borderId="8" xfId="0" applyFont="1" applyFill="1" applyBorder="1" applyAlignment="1">
      <alignment vertical="top"/>
    </xf>
    <xf numFmtId="0" fontId="5" fillId="2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textRotation="90" wrapText="1"/>
    </xf>
    <xf numFmtId="0" fontId="1" fillId="2" borderId="3" xfId="0" applyFont="1" applyFill="1" applyBorder="1" applyAlignment="1">
      <alignment horizontal="center" textRotation="90" wrapText="1"/>
    </xf>
    <xf numFmtId="0" fontId="1" fillId="0" borderId="2" xfId="0" applyFont="1" applyBorder="1" applyAlignment="1">
      <alignment horizontal="center" textRotation="90" wrapText="1"/>
    </xf>
    <xf numFmtId="0" fontId="1" fillId="0" borderId="7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 vertical="center" textRotation="90"/>
    </xf>
    <xf numFmtId="0" fontId="1" fillId="0" borderId="3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textRotation="90"/>
    </xf>
    <xf numFmtId="0" fontId="1" fillId="0" borderId="7" xfId="0" applyFont="1" applyBorder="1" applyAlignment="1">
      <alignment horizontal="center" textRotation="90"/>
    </xf>
    <xf numFmtId="0" fontId="1" fillId="0" borderId="3" xfId="0" applyFont="1" applyBorder="1" applyAlignment="1">
      <alignment horizontal="center" textRotation="90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textRotation="88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textRotation="90" wrapText="1"/>
    </xf>
    <xf numFmtId="0" fontId="3" fillId="0" borderId="7" xfId="0" applyFont="1" applyBorder="1" applyAlignment="1">
      <alignment horizontal="center" textRotation="90" wrapText="1"/>
    </xf>
    <xf numFmtId="0" fontId="3" fillId="0" borderId="3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6" fontId="5" fillId="0" borderId="2" xfId="0" applyNumberFormat="1" applyFont="1" applyBorder="1" applyAlignment="1">
      <alignment horizontal="center" vertical="center"/>
    </xf>
    <xf numFmtId="16" fontId="5" fillId="0" borderId="3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5"/>
  <sheetViews>
    <sheetView tabSelected="1" zoomScaleNormal="100" workbookViewId="0">
      <selection activeCell="AD53" sqref="AD53"/>
    </sheetView>
  </sheetViews>
  <sheetFormatPr defaultRowHeight="15" x14ac:dyDescent="0.25"/>
  <cols>
    <col min="1" max="1" width="10.42578125" customWidth="1"/>
    <col min="2" max="2" width="23.5703125" customWidth="1"/>
    <col min="3" max="4" width="4.7109375" customWidth="1"/>
    <col min="5" max="5" width="5.42578125" customWidth="1"/>
    <col min="6" max="6" width="4.5703125" customWidth="1"/>
    <col min="7" max="7" width="5.42578125" customWidth="1"/>
    <col min="8" max="8" width="6" customWidth="1"/>
    <col min="9" max="9" width="5.28515625" customWidth="1"/>
    <col min="10" max="10" width="5" customWidth="1"/>
    <col min="11" max="11" width="5.28515625" customWidth="1"/>
    <col min="12" max="12" width="5.7109375" customWidth="1"/>
    <col min="13" max="13" width="4.42578125" customWidth="1"/>
    <col min="14" max="14" width="6.5703125" customWidth="1"/>
    <col min="15" max="16" width="4.85546875" customWidth="1"/>
    <col min="17" max="17" width="4.140625" customWidth="1"/>
    <col min="18" max="18" width="4.28515625" customWidth="1"/>
    <col min="19" max="19" width="5.28515625" customWidth="1"/>
    <col min="20" max="20" width="4.42578125" customWidth="1"/>
    <col min="21" max="21" width="5.28515625" customWidth="1"/>
    <col min="22" max="22" width="4.140625" customWidth="1"/>
    <col min="23" max="23" width="5.28515625" customWidth="1"/>
    <col min="24" max="24" width="4.28515625" customWidth="1"/>
    <col min="25" max="25" width="5.28515625" customWidth="1"/>
    <col min="26" max="26" width="4.42578125" customWidth="1"/>
  </cols>
  <sheetData>
    <row r="1" spans="1:26" ht="45" customHeight="1" x14ac:dyDescent="0.25">
      <c r="A1" s="88" t="s">
        <v>0</v>
      </c>
      <c r="B1" s="91" t="s">
        <v>1</v>
      </c>
      <c r="C1" s="102" t="s">
        <v>2</v>
      </c>
      <c r="D1" s="103"/>
      <c r="E1" s="103"/>
      <c r="F1" s="103"/>
      <c r="G1" s="102" t="s">
        <v>84</v>
      </c>
      <c r="H1" s="103"/>
      <c r="I1" s="103"/>
      <c r="J1" s="103"/>
      <c r="K1" s="103"/>
      <c r="L1" s="103"/>
      <c r="M1" s="103"/>
      <c r="N1" s="103"/>
      <c r="O1" s="103"/>
      <c r="P1" s="104"/>
      <c r="Q1" s="75" t="s">
        <v>4</v>
      </c>
      <c r="R1" s="75"/>
      <c r="S1" s="75"/>
      <c r="T1" s="75"/>
      <c r="U1" s="75"/>
      <c r="V1" s="75"/>
      <c r="W1" s="75"/>
      <c r="X1" s="75"/>
      <c r="Y1" s="75"/>
      <c r="Z1" s="75"/>
    </row>
    <row r="2" spans="1:26" ht="39.75" customHeight="1" x14ac:dyDescent="0.25">
      <c r="A2" s="89"/>
      <c r="B2" s="92"/>
      <c r="C2" s="94" t="s">
        <v>81</v>
      </c>
      <c r="D2" s="94" t="s">
        <v>82</v>
      </c>
      <c r="E2" s="84" t="s">
        <v>83</v>
      </c>
      <c r="F2" s="105" t="s">
        <v>80</v>
      </c>
      <c r="G2" s="84" t="s">
        <v>39</v>
      </c>
      <c r="H2" s="84" t="s">
        <v>46</v>
      </c>
      <c r="I2" s="84" t="s">
        <v>164</v>
      </c>
      <c r="J2" s="84" t="s">
        <v>85</v>
      </c>
      <c r="K2" s="102" t="s">
        <v>87</v>
      </c>
      <c r="L2" s="103"/>
      <c r="M2" s="103"/>
      <c r="N2" s="84" t="s">
        <v>91</v>
      </c>
      <c r="O2" s="84" t="s">
        <v>78</v>
      </c>
      <c r="P2" s="84" t="s">
        <v>92</v>
      </c>
      <c r="Q2" s="79" t="s">
        <v>5</v>
      </c>
      <c r="R2" s="80"/>
      <c r="S2" s="79" t="s">
        <v>6</v>
      </c>
      <c r="T2" s="81"/>
      <c r="U2" s="81"/>
      <c r="V2" s="80"/>
      <c r="W2" s="79" t="s">
        <v>7</v>
      </c>
      <c r="X2" s="81"/>
      <c r="Y2" s="81"/>
      <c r="Z2" s="80"/>
    </row>
    <row r="3" spans="1:26" ht="25.5" customHeight="1" x14ac:dyDescent="0.25">
      <c r="A3" s="89"/>
      <c r="B3" s="92"/>
      <c r="C3" s="95"/>
      <c r="D3" s="95"/>
      <c r="E3" s="85"/>
      <c r="F3" s="106"/>
      <c r="G3" s="85"/>
      <c r="H3" s="85"/>
      <c r="I3" s="85"/>
      <c r="J3" s="85" t="s">
        <v>85</v>
      </c>
      <c r="K3" s="102" t="s">
        <v>86</v>
      </c>
      <c r="L3" s="103"/>
      <c r="M3" s="103"/>
      <c r="N3" s="85"/>
      <c r="O3" s="85"/>
      <c r="P3" s="85"/>
      <c r="Q3" s="75" t="s">
        <v>47</v>
      </c>
      <c r="R3" s="75" t="s">
        <v>48</v>
      </c>
      <c r="S3" s="75" t="s">
        <v>152</v>
      </c>
      <c r="T3" s="82" t="s">
        <v>3</v>
      </c>
      <c r="U3" s="75" t="s">
        <v>158</v>
      </c>
      <c r="V3" s="82" t="s">
        <v>3</v>
      </c>
      <c r="W3" s="75" t="s">
        <v>159</v>
      </c>
      <c r="X3" s="82" t="s">
        <v>3</v>
      </c>
      <c r="Y3" s="75" t="s">
        <v>160</v>
      </c>
      <c r="Z3" s="82" t="s">
        <v>3</v>
      </c>
    </row>
    <row r="4" spans="1:26" ht="120" customHeight="1" x14ac:dyDescent="0.25">
      <c r="A4" s="90"/>
      <c r="B4" s="93"/>
      <c r="C4" s="96"/>
      <c r="D4" s="96"/>
      <c r="E4" s="86"/>
      <c r="F4" s="107"/>
      <c r="G4" s="86"/>
      <c r="H4" s="86"/>
      <c r="I4" s="86"/>
      <c r="J4" s="86"/>
      <c r="K4" s="48" t="s">
        <v>88</v>
      </c>
      <c r="L4" s="48" t="s">
        <v>89</v>
      </c>
      <c r="M4" s="48" t="s">
        <v>90</v>
      </c>
      <c r="N4" s="86"/>
      <c r="O4" s="86"/>
      <c r="P4" s="86"/>
      <c r="Q4" s="75"/>
      <c r="R4" s="75"/>
      <c r="S4" s="75"/>
      <c r="T4" s="83"/>
      <c r="U4" s="75"/>
      <c r="V4" s="83"/>
      <c r="W4" s="75"/>
      <c r="X4" s="83"/>
      <c r="Y4" s="75"/>
      <c r="Z4" s="83"/>
    </row>
    <row r="5" spans="1:26" ht="15" customHeight="1" x14ac:dyDescent="0.25">
      <c r="A5" s="4">
        <v>1</v>
      </c>
      <c r="B5" s="4">
        <v>2</v>
      </c>
      <c r="C5" s="18">
        <v>3</v>
      </c>
      <c r="D5" s="18">
        <v>4</v>
      </c>
      <c r="E5" s="18">
        <v>5</v>
      </c>
      <c r="F5" s="18">
        <v>6</v>
      </c>
      <c r="G5" s="18">
        <v>8</v>
      </c>
      <c r="H5" s="18">
        <v>9</v>
      </c>
      <c r="I5" s="18">
        <v>10</v>
      </c>
      <c r="J5" s="65">
        <v>11</v>
      </c>
      <c r="K5" s="18">
        <v>12</v>
      </c>
      <c r="L5" s="18">
        <v>13</v>
      </c>
      <c r="M5" s="18">
        <v>14</v>
      </c>
      <c r="N5" s="18">
        <v>15</v>
      </c>
      <c r="O5" s="18">
        <v>16</v>
      </c>
      <c r="P5" s="18">
        <v>17</v>
      </c>
      <c r="Q5" s="18">
        <v>18</v>
      </c>
      <c r="R5" s="18">
        <v>19</v>
      </c>
      <c r="S5" s="18">
        <v>20</v>
      </c>
      <c r="T5" s="64">
        <v>21</v>
      </c>
      <c r="U5" s="18">
        <v>22</v>
      </c>
      <c r="V5" s="64">
        <v>23</v>
      </c>
      <c r="W5" s="18">
        <v>24</v>
      </c>
      <c r="X5" s="64">
        <v>25</v>
      </c>
      <c r="Y5" s="18">
        <v>26</v>
      </c>
      <c r="Z5" s="64">
        <v>27</v>
      </c>
    </row>
    <row r="6" spans="1:26" hidden="1" x14ac:dyDescent="0.25">
      <c r="A6" s="14" t="s">
        <v>8</v>
      </c>
      <c r="B6" s="17" t="s">
        <v>9</v>
      </c>
      <c r="C6" s="19"/>
      <c r="D6" s="19"/>
      <c r="E6" s="19"/>
      <c r="F6" s="19" t="s">
        <v>44</v>
      </c>
      <c r="G6" s="19"/>
      <c r="H6" s="19">
        <v>1476</v>
      </c>
      <c r="I6" s="19"/>
      <c r="J6" s="19">
        <v>1404</v>
      </c>
      <c r="K6" s="19">
        <v>594</v>
      </c>
      <c r="L6" s="19">
        <v>810</v>
      </c>
      <c r="M6" s="19">
        <v>0</v>
      </c>
      <c r="N6" s="19">
        <v>0</v>
      </c>
      <c r="O6" s="19" t="e">
        <f>O7+#REF!+O19</f>
        <v>#REF!</v>
      </c>
      <c r="P6" s="19" t="e">
        <f>P7+#REF!</f>
        <v>#REF!</v>
      </c>
      <c r="Q6" s="19">
        <v>612</v>
      </c>
      <c r="R6" s="19">
        <v>792</v>
      </c>
      <c r="S6" s="19">
        <v>0</v>
      </c>
      <c r="T6" s="19">
        <v>0</v>
      </c>
      <c r="U6" s="19">
        <v>0</v>
      </c>
      <c r="V6" s="19">
        <v>0</v>
      </c>
      <c r="W6" s="19">
        <v>0</v>
      </c>
      <c r="X6" s="19">
        <v>0</v>
      </c>
      <c r="Y6" s="19">
        <v>0</v>
      </c>
      <c r="Z6" s="19">
        <v>0</v>
      </c>
    </row>
    <row r="7" spans="1:26" ht="25.5" x14ac:dyDescent="0.25">
      <c r="A7" s="15" t="s">
        <v>49</v>
      </c>
      <c r="B7" s="16" t="s">
        <v>94</v>
      </c>
      <c r="C7" s="19" t="s">
        <v>97</v>
      </c>
      <c r="D7" s="19" t="s">
        <v>99</v>
      </c>
      <c r="E7" s="19" t="s">
        <v>104</v>
      </c>
      <c r="F7" s="19" t="s">
        <v>99</v>
      </c>
      <c r="G7" s="19">
        <f>G8+G23</f>
        <v>1476</v>
      </c>
      <c r="H7" s="19">
        <v>0</v>
      </c>
      <c r="I7" s="19">
        <v>32</v>
      </c>
      <c r="J7" s="19">
        <f>J8+J23</f>
        <v>1404</v>
      </c>
      <c r="K7" s="19">
        <f>K8+K23</f>
        <v>682</v>
      </c>
      <c r="L7" s="19">
        <f>L8+L23</f>
        <v>722</v>
      </c>
      <c r="M7" s="19">
        <f t="shared" ref="M7:Z7" si="0">M9+M10+M11+M12+M13+M14+M15+M16+M17+M18+M19+M20+M21+M22</f>
        <v>0</v>
      </c>
      <c r="N7" s="19">
        <v>0</v>
      </c>
      <c r="O7" s="19">
        <f>O9+O10+O11+O12+O13+O14+O15+O16+O17+O18+O19+O20+O21+O22</f>
        <v>36</v>
      </c>
      <c r="P7" s="19">
        <f>P9+P10+P11+P12+P13+P14+P15+P16+P17+P18+P19+P20+P21+P22</f>
        <v>36</v>
      </c>
      <c r="Q7" s="19">
        <f t="shared" ref="Q7" si="1">Q9+Q10+Q11+Q12+Q13+Q14+Q15+Q16+Q17+Q18+Q19+Q20+Q21+Q22</f>
        <v>620</v>
      </c>
      <c r="R7" s="19">
        <f>R8+R23</f>
        <v>784</v>
      </c>
      <c r="S7" s="19">
        <f t="shared" si="0"/>
        <v>0</v>
      </c>
      <c r="T7" s="19">
        <f t="shared" si="0"/>
        <v>0</v>
      </c>
      <c r="U7" s="19">
        <f t="shared" si="0"/>
        <v>0</v>
      </c>
      <c r="V7" s="19">
        <f t="shared" si="0"/>
        <v>0</v>
      </c>
      <c r="W7" s="19">
        <f>W8+W23</f>
        <v>0</v>
      </c>
      <c r="X7" s="19">
        <f t="shared" si="0"/>
        <v>0</v>
      </c>
      <c r="Y7" s="19">
        <f t="shared" si="0"/>
        <v>0</v>
      </c>
      <c r="Z7" s="19">
        <f t="shared" si="0"/>
        <v>0</v>
      </c>
    </row>
    <row r="8" spans="1:26" ht="25.5" x14ac:dyDescent="0.25">
      <c r="A8" s="15" t="s">
        <v>49</v>
      </c>
      <c r="B8" s="16" t="s">
        <v>50</v>
      </c>
      <c r="C8" s="19" t="s">
        <v>97</v>
      </c>
      <c r="D8" s="19" t="s">
        <v>99</v>
      </c>
      <c r="E8" s="19" t="s">
        <v>100</v>
      </c>
      <c r="F8" s="19" t="s">
        <v>99</v>
      </c>
      <c r="G8" s="19">
        <f>G9+G10+G11+G12+G13+G14+G15+G16+G17+G18+G19+G20+G21+G22</f>
        <v>1440</v>
      </c>
      <c r="H8" s="19">
        <v>0</v>
      </c>
      <c r="I8" s="19">
        <v>32</v>
      </c>
      <c r="J8" s="19">
        <f>J9+J10+J11+J12+J13+J14+J15+J16+J17+J18+J19+J20+J21+J22</f>
        <v>1368</v>
      </c>
      <c r="K8" s="19">
        <f>K9+K10+K11+K12+K13+K14+K15+K16+K17+K18+K19+K20+K21+K22</f>
        <v>652</v>
      </c>
      <c r="L8" s="19">
        <f>L9+L10+L11+L12+L13+L14+L15+L16+L17+L18+L19+L20+L21+L22</f>
        <v>716</v>
      </c>
      <c r="M8" s="19">
        <v>0</v>
      </c>
      <c r="N8" s="19">
        <v>0</v>
      </c>
      <c r="O8" s="19">
        <f>O9+O10+O11+O12+O13+O14+O15+O16+O17+O18+O19+O20+O21+O22</f>
        <v>36</v>
      </c>
      <c r="P8" s="19">
        <f>P15+P20+P21</f>
        <v>36</v>
      </c>
      <c r="Q8" s="19">
        <f>Q9+Q10+Q11+Q12+Q13+Q14+Q15+Q16+Q17+Q18+Q19+Q20+Q21+Q22</f>
        <v>620</v>
      </c>
      <c r="R8" s="19">
        <f>R9+R10+R11+R12+R13+R14+R15+R16+R17+R18+R19+R20+R21+R22</f>
        <v>748</v>
      </c>
      <c r="S8" s="19">
        <v>0</v>
      </c>
      <c r="T8" s="19">
        <v>0</v>
      </c>
      <c r="U8" s="19">
        <v>0</v>
      </c>
      <c r="V8" s="19">
        <v>0</v>
      </c>
      <c r="W8" s="19">
        <f>W9+W10+W11+W12+W13+W14+W15+W16+W17+W18+W19+W20+W21+W22</f>
        <v>0</v>
      </c>
      <c r="X8" s="19">
        <v>0</v>
      </c>
      <c r="Y8" s="19">
        <v>0</v>
      </c>
      <c r="Z8" s="19">
        <v>0</v>
      </c>
    </row>
    <row r="9" spans="1:26" x14ac:dyDescent="0.25">
      <c r="A9" s="8" t="s">
        <v>51</v>
      </c>
      <c r="B9" s="39" t="s">
        <v>14</v>
      </c>
      <c r="C9" s="20"/>
      <c r="D9" s="20"/>
      <c r="E9" s="20">
        <v>1</v>
      </c>
      <c r="F9" s="20"/>
      <c r="G9" s="20">
        <v>72</v>
      </c>
      <c r="H9" s="20"/>
      <c r="I9" s="20"/>
      <c r="J9" s="20">
        <v>72</v>
      </c>
      <c r="K9" s="20">
        <v>36</v>
      </c>
      <c r="L9" s="20">
        <v>36</v>
      </c>
      <c r="M9" s="20"/>
      <c r="N9" s="20"/>
      <c r="O9" s="36"/>
      <c r="P9" s="36"/>
      <c r="Q9" s="36">
        <v>72</v>
      </c>
      <c r="R9" s="36"/>
      <c r="S9" s="23"/>
      <c r="T9" s="45"/>
      <c r="U9" s="23"/>
      <c r="V9" s="45"/>
      <c r="W9" s="23"/>
      <c r="X9" s="45"/>
      <c r="Y9" s="23"/>
      <c r="Z9" s="45"/>
    </row>
    <row r="10" spans="1:26" x14ac:dyDescent="0.25">
      <c r="A10" s="8" t="s">
        <v>103</v>
      </c>
      <c r="B10" s="39" t="s">
        <v>10</v>
      </c>
      <c r="C10" s="20"/>
      <c r="D10" s="20"/>
      <c r="E10" s="20">
        <v>1</v>
      </c>
      <c r="F10" s="20"/>
      <c r="G10" s="20">
        <v>108</v>
      </c>
      <c r="H10" s="20"/>
      <c r="I10" s="20"/>
      <c r="J10" s="20">
        <v>108</v>
      </c>
      <c r="K10" s="20">
        <v>52</v>
      </c>
      <c r="L10" s="20">
        <v>56</v>
      </c>
      <c r="M10" s="20"/>
      <c r="N10" s="20"/>
      <c r="O10" s="36"/>
      <c r="P10" s="36"/>
      <c r="Q10" s="36">
        <v>108</v>
      </c>
      <c r="R10" s="36"/>
      <c r="S10" s="23"/>
      <c r="T10" s="45"/>
      <c r="U10" s="23"/>
      <c r="V10" s="45"/>
      <c r="W10" s="23"/>
      <c r="X10" s="45"/>
      <c r="Y10" s="23"/>
      <c r="Z10" s="45"/>
    </row>
    <row r="11" spans="1:26" x14ac:dyDescent="0.25">
      <c r="A11" s="8" t="s">
        <v>52</v>
      </c>
      <c r="B11" s="39" t="s">
        <v>12</v>
      </c>
      <c r="C11" s="20"/>
      <c r="D11" s="20"/>
      <c r="E11" s="20">
        <v>2</v>
      </c>
      <c r="F11" s="20"/>
      <c r="G11" s="20">
        <v>136</v>
      </c>
      <c r="H11" s="20"/>
      <c r="I11" s="20"/>
      <c r="J11" s="20">
        <v>136</v>
      </c>
      <c r="K11" s="20">
        <v>90</v>
      </c>
      <c r="L11" s="20">
        <v>46</v>
      </c>
      <c r="M11" s="20"/>
      <c r="N11" s="20"/>
      <c r="O11" s="36"/>
      <c r="P11" s="36"/>
      <c r="Q11" s="36"/>
      <c r="R11" s="36">
        <v>136</v>
      </c>
      <c r="S11" s="23"/>
      <c r="T11" s="45"/>
      <c r="U11" s="23"/>
      <c r="V11" s="45"/>
      <c r="W11" s="23"/>
      <c r="X11" s="45"/>
      <c r="Y11" s="23"/>
      <c r="Z11" s="45"/>
    </row>
    <row r="12" spans="1:26" x14ac:dyDescent="0.25">
      <c r="A12" s="8" t="s">
        <v>106</v>
      </c>
      <c r="B12" s="39" t="s">
        <v>53</v>
      </c>
      <c r="C12" s="20"/>
      <c r="D12" s="20"/>
      <c r="E12" s="20">
        <v>2</v>
      </c>
      <c r="F12" s="20"/>
      <c r="G12" s="20">
        <v>108</v>
      </c>
      <c r="H12" s="20"/>
      <c r="I12" s="20"/>
      <c r="J12" s="20">
        <v>108</v>
      </c>
      <c r="K12" s="20">
        <v>54</v>
      </c>
      <c r="L12" s="20">
        <v>54</v>
      </c>
      <c r="M12" s="20"/>
      <c r="N12" s="20"/>
      <c r="O12" s="36"/>
      <c r="P12" s="36"/>
      <c r="Q12" s="36"/>
      <c r="R12" s="36">
        <v>108</v>
      </c>
      <c r="S12" s="23"/>
      <c r="T12" s="45"/>
      <c r="U12" s="23"/>
      <c r="V12" s="45"/>
      <c r="W12" s="23"/>
      <c r="X12" s="45"/>
      <c r="Y12" s="23"/>
      <c r="Z12" s="45"/>
    </row>
    <row r="13" spans="1:26" x14ac:dyDescent="0.25">
      <c r="A13" s="8" t="s">
        <v>55</v>
      </c>
      <c r="B13" s="39" t="s">
        <v>54</v>
      </c>
      <c r="C13" s="20"/>
      <c r="D13" s="20"/>
      <c r="E13" s="20">
        <v>1</v>
      </c>
      <c r="F13" s="20"/>
      <c r="G13" s="20">
        <v>72</v>
      </c>
      <c r="H13" s="20"/>
      <c r="I13" s="20"/>
      <c r="J13" s="20">
        <v>72</v>
      </c>
      <c r="K13" s="20">
        <v>42</v>
      </c>
      <c r="L13" s="20">
        <v>30</v>
      </c>
      <c r="M13" s="20"/>
      <c r="N13" s="20"/>
      <c r="O13" s="36"/>
      <c r="P13" s="36"/>
      <c r="Q13" s="36">
        <v>72</v>
      </c>
      <c r="R13" s="36"/>
      <c r="S13" s="23"/>
      <c r="T13" s="45"/>
      <c r="U13" s="23"/>
      <c r="V13" s="45"/>
      <c r="W13" s="23"/>
      <c r="X13" s="45"/>
      <c r="Y13" s="23"/>
      <c r="Z13" s="45"/>
    </row>
    <row r="14" spans="1:26" x14ac:dyDescent="0.25">
      <c r="A14" s="8" t="s">
        <v>56</v>
      </c>
      <c r="B14" s="39" t="s">
        <v>57</v>
      </c>
      <c r="C14" s="20"/>
      <c r="D14" s="20"/>
      <c r="E14" s="20">
        <v>2</v>
      </c>
      <c r="F14" s="20"/>
      <c r="G14" s="20">
        <v>72</v>
      </c>
      <c r="H14" s="20"/>
      <c r="I14" s="20"/>
      <c r="J14" s="20">
        <v>72</v>
      </c>
      <c r="K14" s="20">
        <v>0</v>
      </c>
      <c r="L14" s="20">
        <v>72</v>
      </c>
      <c r="M14" s="20"/>
      <c r="N14" s="20"/>
      <c r="O14" s="36"/>
      <c r="P14" s="36"/>
      <c r="Q14" s="36">
        <v>32</v>
      </c>
      <c r="R14" s="36">
        <v>40</v>
      </c>
      <c r="S14" s="23"/>
      <c r="T14" s="45"/>
      <c r="U14" s="23"/>
      <c r="V14" s="45"/>
      <c r="W14" s="23"/>
      <c r="X14" s="45"/>
      <c r="Y14" s="23"/>
      <c r="Z14" s="45"/>
    </row>
    <row r="15" spans="1:26" x14ac:dyDescent="0.25">
      <c r="A15" s="8" t="s">
        <v>150</v>
      </c>
      <c r="B15" s="71" t="s">
        <v>11</v>
      </c>
      <c r="C15" s="20">
        <v>1.2</v>
      </c>
      <c r="D15" s="20"/>
      <c r="E15" s="20"/>
      <c r="F15" s="20"/>
      <c r="G15" s="20">
        <v>196</v>
      </c>
      <c r="H15" s="20"/>
      <c r="I15" s="20"/>
      <c r="J15" s="20">
        <v>172</v>
      </c>
      <c r="K15" s="20">
        <v>132</v>
      </c>
      <c r="L15" s="20">
        <v>40</v>
      </c>
      <c r="M15" s="20"/>
      <c r="N15" s="20"/>
      <c r="O15" s="36">
        <v>12</v>
      </c>
      <c r="P15" s="36">
        <v>12</v>
      </c>
      <c r="Q15" s="36">
        <v>80</v>
      </c>
      <c r="R15" s="36">
        <v>92</v>
      </c>
      <c r="S15" s="23"/>
      <c r="T15" s="45"/>
      <c r="U15" s="23"/>
      <c r="V15" s="45"/>
      <c r="W15" s="23"/>
      <c r="X15" s="45"/>
      <c r="Y15" s="23"/>
      <c r="Z15" s="45"/>
    </row>
    <row r="16" spans="1:26" x14ac:dyDescent="0.25">
      <c r="A16" s="8" t="s">
        <v>58</v>
      </c>
      <c r="B16" s="39" t="s">
        <v>15</v>
      </c>
      <c r="C16" s="20"/>
      <c r="D16" s="20"/>
      <c r="E16" s="20">
        <v>2</v>
      </c>
      <c r="F16" s="36"/>
      <c r="G16" s="20">
        <v>108</v>
      </c>
      <c r="H16" s="20"/>
      <c r="I16" s="20"/>
      <c r="J16" s="20">
        <v>108</v>
      </c>
      <c r="K16" s="20">
        <v>26</v>
      </c>
      <c r="L16" s="20">
        <v>82</v>
      </c>
      <c r="M16" s="20"/>
      <c r="N16" s="20"/>
      <c r="O16" s="36"/>
      <c r="P16" s="36"/>
      <c r="Q16" s="36">
        <v>44</v>
      </c>
      <c r="R16" s="36">
        <v>64</v>
      </c>
      <c r="S16" s="23"/>
      <c r="T16" s="45"/>
      <c r="U16" s="23"/>
      <c r="V16" s="45"/>
      <c r="W16" s="23"/>
      <c r="X16" s="45"/>
      <c r="Y16" s="23"/>
      <c r="Z16" s="45"/>
    </row>
    <row r="17" spans="1:27" s="1" customFormat="1" x14ac:dyDescent="0.25">
      <c r="A17" s="8" t="s">
        <v>59</v>
      </c>
      <c r="B17" s="3" t="s">
        <v>13</v>
      </c>
      <c r="C17" s="20"/>
      <c r="D17" s="20">
        <v>1</v>
      </c>
      <c r="E17" s="20">
        <v>2</v>
      </c>
      <c r="F17" s="20"/>
      <c r="G17" s="20">
        <v>72</v>
      </c>
      <c r="H17" s="20"/>
      <c r="I17" s="20"/>
      <c r="J17" s="20">
        <v>72</v>
      </c>
      <c r="K17" s="20">
        <v>12</v>
      </c>
      <c r="L17" s="20">
        <v>60</v>
      </c>
      <c r="M17" s="20"/>
      <c r="N17" s="20"/>
      <c r="O17" s="36"/>
      <c r="P17" s="36"/>
      <c r="Q17" s="36">
        <v>32</v>
      </c>
      <c r="R17" s="36">
        <v>40</v>
      </c>
      <c r="S17" s="21"/>
      <c r="T17" s="44"/>
      <c r="U17" s="21"/>
      <c r="V17" s="44"/>
      <c r="W17" s="21"/>
      <c r="X17" s="44"/>
      <c r="Y17" s="21"/>
      <c r="Z17" s="44"/>
    </row>
    <row r="18" spans="1:27" s="1" customFormat="1" ht="26.25" x14ac:dyDescent="0.25">
      <c r="A18" s="8" t="s">
        <v>60</v>
      </c>
      <c r="B18" s="40" t="s">
        <v>65</v>
      </c>
      <c r="C18" s="20"/>
      <c r="D18" s="20"/>
      <c r="E18" s="20">
        <v>2</v>
      </c>
      <c r="F18" s="20"/>
      <c r="G18" s="20">
        <v>68</v>
      </c>
      <c r="H18" s="20"/>
      <c r="I18" s="20"/>
      <c r="J18" s="20">
        <v>68</v>
      </c>
      <c r="K18" s="20">
        <v>20</v>
      </c>
      <c r="L18" s="20">
        <v>48</v>
      </c>
      <c r="M18" s="20"/>
      <c r="N18" s="20"/>
      <c r="O18" s="36"/>
      <c r="P18" s="36"/>
      <c r="Q18" s="36"/>
      <c r="R18" s="36">
        <v>68</v>
      </c>
      <c r="S18" s="21"/>
      <c r="T18" s="44"/>
      <c r="U18" s="21"/>
      <c r="V18" s="44"/>
      <c r="W18" s="21"/>
      <c r="X18" s="44"/>
      <c r="Y18" s="21"/>
      <c r="Z18" s="44"/>
    </row>
    <row r="19" spans="1:27" s="1" customFormat="1" x14ac:dyDescent="0.25">
      <c r="A19" s="8" t="s">
        <v>61</v>
      </c>
      <c r="B19" s="39" t="s">
        <v>62</v>
      </c>
      <c r="C19" s="36"/>
      <c r="D19" s="36"/>
      <c r="E19" s="20">
        <v>2</v>
      </c>
      <c r="F19" s="36"/>
      <c r="G19" s="36">
        <v>108</v>
      </c>
      <c r="H19" s="36"/>
      <c r="I19" s="36"/>
      <c r="J19" s="36">
        <v>108</v>
      </c>
      <c r="K19" s="36">
        <v>86</v>
      </c>
      <c r="L19" s="36">
        <v>22</v>
      </c>
      <c r="M19" s="20"/>
      <c r="N19" s="20"/>
      <c r="O19" s="36"/>
      <c r="P19" s="36"/>
      <c r="Q19" s="36">
        <v>44</v>
      </c>
      <c r="R19" s="36">
        <v>64</v>
      </c>
      <c r="S19" s="36"/>
      <c r="T19" s="22"/>
      <c r="U19" s="36"/>
      <c r="V19" s="22"/>
      <c r="W19" s="36"/>
      <c r="X19" s="22"/>
      <c r="Y19" s="36"/>
      <c r="Z19" s="22"/>
    </row>
    <row r="20" spans="1:27" s="1" customFormat="1" x14ac:dyDescent="0.25">
      <c r="A20" s="8" t="s">
        <v>105</v>
      </c>
      <c r="B20" s="71" t="s">
        <v>63</v>
      </c>
      <c r="C20" s="20">
        <v>1.2</v>
      </c>
      <c r="D20" s="36"/>
      <c r="E20" s="36"/>
      <c r="F20" s="36"/>
      <c r="G20" s="36">
        <v>144</v>
      </c>
      <c r="H20" s="36"/>
      <c r="I20" s="36"/>
      <c r="J20" s="36">
        <v>120</v>
      </c>
      <c r="K20" s="36">
        <v>50</v>
      </c>
      <c r="L20" s="36">
        <v>70</v>
      </c>
      <c r="M20" s="20"/>
      <c r="N20" s="20"/>
      <c r="O20" s="36">
        <v>12</v>
      </c>
      <c r="P20" s="36">
        <v>12</v>
      </c>
      <c r="Q20" s="36">
        <v>60</v>
      </c>
      <c r="R20" s="36">
        <v>60</v>
      </c>
      <c r="S20" s="36"/>
      <c r="T20" s="22"/>
      <c r="U20" s="36"/>
      <c r="V20" s="22"/>
      <c r="W20" s="36"/>
      <c r="X20" s="22"/>
      <c r="Y20" s="36"/>
      <c r="Z20" s="22"/>
    </row>
    <row r="21" spans="1:27" s="1" customFormat="1" x14ac:dyDescent="0.25">
      <c r="A21" s="8" t="s">
        <v>149</v>
      </c>
      <c r="B21" s="71" t="s">
        <v>64</v>
      </c>
      <c r="C21" s="20">
        <v>1.2</v>
      </c>
      <c r="D21" s="36"/>
      <c r="E21" s="36"/>
      <c r="F21" s="36"/>
      <c r="G21" s="36">
        <v>144</v>
      </c>
      <c r="H21" s="36"/>
      <c r="I21" s="36"/>
      <c r="J21" s="42">
        <v>120</v>
      </c>
      <c r="K21" s="42">
        <v>50</v>
      </c>
      <c r="L21" s="36">
        <v>70</v>
      </c>
      <c r="M21" s="20"/>
      <c r="N21" s="20"/>
      <c r="O21" s="36">
        <v>12</v>
      </c>
      <c r="P21" s="36">
        <v>12</v>
      </c>
      <c r="Q21" s="36">
        <v>60</v>
      </c>
      <c r="R21" s="36">
        <v>60</v>
      </c>
      <c r="S21" s="36"/>
      <c r="T21" s="22"/>
      <c r="U21" s="36"/>
      <c r="V21" s="22"/>
      <c r="W21" s="36"/>
      <c r="X21" s="22"/>
      <c r="Y21" s="36"/>
      <c r="Z21" s="22"/>
    </row>
    <row r="22" spans="1:27" s="1" customFormat="1" ht="54" customHeight="1" x14ac:dyDescent="0.25">
      <c r="A22" s="8"/>
      <c r="B22" s="9" t="s">
        <v>98</v>
      </c>
      <c r="C22" s="20"/>
      <c r="D22" s="20"/>
      <c r="E22" s="20"/>
      <c r="F22" s="20">
        <v>2</v>
      </c>
      <c r="G22" s="20">
        <v>32</v>
      </c>
      <c r="H22" s="20"/>
      <c r="I22" s="20">
        <v>32</v>
      </c>
      <c r="J22" s="20">
        <v>32</v>
      </c>
      <c r="K22" s="20">
        <v>2</v>
      </c>
      <c r="L22" s="20">
        <v>30</v>
      </c>
      <c r="M22" s="38"/>
      <c r="N22" s="38"/>
      <c r="O22" s="36"/>
      <c r="P22" s="36"/>
      <c r="Q22" s="70">
        <v>16</v>
      </c>
      <c r="R22" s="70">
        <v>16</v>
      </c>
      <c r="S22" s="21"/>
      <c r="T22" s="44"/>
      <c r="U22" s="21"/>
      <c r="V22" s="44"/>
      <c r="W22" s="21"/>
      <c r="X22" s="44"/>
      <c r="Y22" s="21"/>
      <c r="Z22" s="44"/>
    </row>
    <row r="23" spans="1:27" s="1" customFormat="1" ht="38.25" x14ac:dyDescent="0.25">
      <c r="A23" s="53"/>
      <c r="B23" s="54" t="s">
        <v>95</v>
      </c>
      <c r="C23" s="19" t="s">
        <v>151</v>
      </c>
      <c r="D23" s="19" t="s">
        <v>99</v>
      </c>
      <c r="E23" s="19" t="s">
        <v>99</v>
      </c>
      <c r="F23" s="19" t="s">
        <v>151</v>
      </c>
      <c r="G23" s="19">
        <f>G24</f>
        <v>36</v>
      </c>
      <c r="H23" s="35">
        <v>0</v>
      </c>
      <c r="I23" s="35">
        <v>0</v>
      </c>
      <c r="J23" s="19">
        <v>36</v>
      </c>
      <c r="K23" s="19">
        <v>30</v>
      </c>
      <c r="L23" s="19">
        <f>L24</f>
        <v>6</v>
      </c>
      <c r="M23" s="58">
        <v>0</v>
      </c>
      <c r="N23" s="58">
        <v>0</v>
      </c>
      <c r="O23" s="19">
        <v>0</v>
      </c>
      <c r="P23" s="19">
        <v>0</v>
      </c>
      <c r="Q23" s="19">
        <v>0</v>
      </c>
      <c r="R23" s="19">
        <f>R24</f>
        <v>36</v>
      </c>
      <c r="S23" s="58">
        <v>0</v>
      </c>
      <c r="T23" s="58">
        <v>0</v>
      </c>
      <c r="U23" s="58">
        <v>0</v>
      </c>
      <c r="V23" s="58">
        <v>0</v>
      </c>
      <c r="W23" s="58">
        <v>0</v>
      </c>
      <c r="X23" s="58">
        <v>0</v>
      </c>
      <c r="Y23" s="58">
        <v>0</v>
      </c>
      <c r="Z23" s="58">
        <v>0</v>
      </c>
    </row>
    <row r="24" spans="1:27" s="1" customFormat="1" ht="26.25" x14ac:dyDescent="0.25">
      <c r="A24" s="62" t="s">
        <v>93</v>
      </c>
      <c r="B24" s="5" t="s">
        <v>96</v>
      </c>
      <c r="C24" s="20"/>
      <c r="D24" s="20"/>
      <c r="E24" s="20">
        <v>2</v>
      </c>
      <c r="F24" s="20"/>
      <c r="G24" s="20">
        <v>36</v>
      </c>
      <c r="H24" s="20"/>
      <c r="I24" s="20"/>
      <c r="J24" s="20">
        <v>36</v>
      </c>
      <c r="K24" s="20">
        <v>30</v>
      </c>
      <c r="L24" s="20">
        <v>6</v>
      </c>
      <c r="M24" s="20"/>
      <c r="N24" s="20"/>
      <c r="O24" s="20"/>
      <c r="P24" s="20"/>
      <c r="Q24" s="36"/>
      <c r="R24" s="36">
        <v>36</v>
      </c>
      <c r="S24" s="21"/>
      <c r="T24" s="44"/>
      <c r="U24" s="21"/>
      <c r="V24" s="44"/>
      <c r="W24" s="21"/>
      <c r="X24" s="44"/>
      <c r="Y24" s="21"/>
      <c r="Z24" s="44"/>
    </row>
    <row r="25" spans="1:27" ht="25.5" x14ac:dyDescent="0.25">
      <c r="A25" s="15" t="s">
        <v>66</v>
      </c>
      <c r="B25" s="16" t="s">
        <v>67</v>
      </c>
      <c r="C25" s="19" t="s">
        <v>151</v>
      </c>
      <c r="D25" s="19" t="s">
        <v>154</v>
      </c>
      <c r="E25" s="19" t="s">
        <v>153</v>
      </c>
      <c r="F25" s="19" t="s">
        <v>151</v>
      </c>
      <c r="G25" s="19">
        <f t="shared" ref="G25:L25" si="2">G26+G27+G28+G29+G30+G31</f>
        <v>360</v>
      </c>
      <c r="H25" s="35">
        <f t="shared" si="2"/>
        <v>240</v>
      </c>
      <c r="I25" s="19">
        <f t="shared" si="2"/>
        <v>0</v>
      </c>
      <c r="J25" s="19">
        <f t="shared" si="2"/>
        <v>360</v>
      </c>
      <c r="K25" s="19">
        <f t="shared" si="2"/>
        <v>120</v>
      </c>
      <c r="L25" s="19">
        <f t="shared" si="2"/>
        <v>240</v>
      </c>
      <c r="M25" s="58">
        <v>0</v>
      </c>
      <c r="N25" s="58">
        <v>0</v>
      </c>
      <c r="O25" s="58">
        <v>0</v>
      </c>
      <c r="P25" s="58">
        <v>0</v>
      </c>
      <c r="Q25" s="58">
        <v>0</v>
      </c>
      <c r="R25" s="58">
        <v>0</v>
      </c>
      <c r="S25" s="19">
        <f t="shared" ref="S25:Y25" si="3">S26+S27+S28+S29+S30+S31</f>
        <v>68</v>
      </c>
      <c r="T25" s="19">
        <f t="shared" si="3"/>
        <v>0</v>
      </c>
      <c r="U25" s="19">
        <f t="shared" si="3"/>
        <v>76</v>
      </c>
      <c r="V25" s="19">
        <f t="shared" si="3"/>
        <v>0</v>
      </c>
      <c r="W25" s="19">
        <f t="shared" si="3"/>
        <v>84</v>
      </c>
      <c r="X25" s="19">
        <f t="shared" si="3"/>
        <v>0</v>
      </c>
      <c r="Y25" s="19">
        <f t="shared" si="3"/>
        <v>132</v>
      </c>
      <c r="Z25" s="19">
        <f>Z26++Z27+Z28+Z29+Z30+Z31</f>
        <v>0</v>
      </c>
      <c r="AA25" s="13"/>
    </row>
    <row r="26" spans="1:27" x14ac:dyDescent="0.25">
      <c r="A26" s="8" t="s">
        <v>68</v>
      </c>
      <c r="B26" s="5" t="s">
        <v>69</v>
      </c>
      <c r="C26" s="20"/>
      <c r="D26" s="20"/>
      <c r="E26" s="20">
        <v>3</v>
      </c>
      <c r="F26" s="20"/>
      <c r="G26" s="20">
        <v>32</v>
      </c>
      <c r="H26" s="20">
        <v>0</v>
      </c>
      <c r="I26" s="20">
        <v>0</v>
      </c>
      <c r="J26" s="20">
        <v>32</v>
      </c>
      <c r="K26" s="20">
        <v>32</v>
      </c>
      <c r="L26" s="20">
        <v>0</v>
      </c>
      <c r="M26" s="20"/>
      <c r="N26" s="20"/>
      <c r="O26" s="20"/>
      <c r="P26" s="20"/>
      <c r="Q26" s="20"/>
      <c r="R26" s="36"/>
      <c r="S26" s="36">
        <v>32</v>
      </c>
      <c r="T26" s="22">
        <v>0</v>
      </c>
      <c r="U26" s="36"/>
      <c r="V26" s="22"/>
      <c r="W26" s="36"/>
      <c r="X26" s="22"/>
      <c r="Y26" s="36"/>
      <c r="Z26" s="22"/>
      <c r="AA26" s="13"/>
    </row>
    <row r="27" spans="1:27" ht="38.25" x14ac:dyDescent="0.25">
      <c r="A27" s="8" t="s">
        <v>70</v>
      </c>
      <c r="B27" s="63" t="s">
        <v>101</v>
      </c>
      <c r="C27" s="20"/>
      <c r="D27" s="20"/>
      <c r="E27" s="25">
        <v>6</v>
      </c>
      <c r="F27" s="66"/>
      <c r="G27" s="20">
        <v>86</v>
      </c>
      <c r="H27" s="20">
        <v>86</v>
      </c>
      <c r="I27" s="20">
        <v>0</v>
      </c>
      <c r="J27" s="20">
        <v>86</v>
      </c>
      <c r="K27" s="20">
        <v>0</v>
      </c>
      <c r="L27" s="20">
        <v>86</v>
      </c>
      <c r="M27" s="20"/>
      <c r="N27" s="20"/>
      <c r="O27" s="20"/>
      <c r="P27" s="20"/>
      <c r="Q27" s="20"/>
      <c r="R27" s="36"/>
      <c r="S27" s="36">
        <v>12</v>
      </c>
      <c r="T27" s="22">
        <v>0</v>
      </c>
      <c r="U27" s="36">
        <v>38</v>
      </c>
      <c r="V27" s="22">
        <v>0</v>
      </c>
      <c r="W27" s="36">
        <v>24</v>
      </c>
      <c r="X27" s="22">
        <v>0</v>
      </c>
      <c r="Y27" s="36">
        <v>12</v>
      </c>
      <c r="Z27" s="22">
        <v>0</v>
      </c>
      <c r="AA27" s="13"/>
    </row>
    <row r="28" spans="1:27" ht="26.25" x14ac:dyDescent="0.25">
      <c r="A28" s="8" t="s">
        <v>71</v>
      </c>
      <c r="B28" s="40" t="s">
        <v>20</v>
      </c>
      <c r="C28" s="20"/>
      <c r="D28" s="20"/>
      <c r="E28" s="20">
        <v>6</v>
      </c>
      <c r="F28" s="66"/>
      <c r="G28" s="20">
        <v>68</v>
      </c>
      <c r="H28" s="20">
        <v>28</v>
      </c>
      <c r="I28" s="20">
        <v>0</v>
      </c>
      <c r="J28" s="20">
        <v>68</v>
      </c>
      <c r="K28" s="20">
        <v>40</v>
      </c>
      <c r="L28" s="20">
        <v>28</v>
      </c>
      <c r="M28" s="20"/>
      <c r="N28" s="20"/>
      <c r="O28" s="20"/>
      <c r="P28" s="20"/>
      <c r="Q28" s="20"/>
      <c r="R28" s="36"/>
      <c r="S28" s="36"/>
      <c r="T28" s="22"/>
      <c r="U28" s="36"/>
      <c r="V28" s="22"/>
      <c r="W28" s="36">
        <v>36</v>
      </c>
      <c r="X28" s="22">
        <v>0</v>
      </c>
      <c r="Y28" s="36">
        <v>32</v>
      </c>
      <c r="Z28" s="22">
        <v>0</v>
      </c>
      <c r="AA28" s="13"/>
    </row>
    <row r="29" spans="1:27" ht="27" customHeight="1" x14ac:dyDescent="0.25">
      <c r="A29" s="12" t="s">
        <v>72</v>
      </c>
      <c r="B29" s="8" t="s">
        <v>13</v>
      </c>
      <c r="C29" s="24"/>
      <c r="D29" s="60">
        <v>3.5</v>
      </c>
      <c r="E29" s="24">
        <v>4.5999999999999996</v>
      </c>
      <c r="F29" s="20"/>
      <c r="G29" s="24">
        <v>110</v>
      </c>
      <c r="H29" s="24">
        <v>102</v>
      </c>
      <c r="I29" s="24">
        <v>0</v>
      </c>
      <c r="J29" s="24">
        <v>110</v>
      </c>
      <c r="K29" s="24">
        <v>8</v>
      </c>
      <c r="L29" s="24">
        <v>102</v>
      </c>
      <c r="M29" s="20"/>
      <c r="N29" s="20"/>
      <c r="O29" s="20"/>
      <c r="P29" s="20"/>
      <c r="Q29" s="20"/>
      <c r="R29" s="20"/>
      <c r="S29" s="36">
        <v>24</v>
      </c>
      <c r="T29" s="22">
        <v>0</v>
      </c>
      <c r="U29" s="36">
        <v>38</v>
      </c>
      <c r="V29" s="22">
        <v>0</v>
      </c>
      <c r="W29" s="36">
        <v>24</v>
      </c>
      <c r="X29" s="22">
        <v>0</v>
      </c>
      <c r="Y29" s="36">
        <v>24</v>
      </c>
      <c r="Z29" s="22">
        <v>0</v>
      </c>
      <c r="AA29" s="13"/>
    </row>
    <row r="30" spans="1:27" ht="27" customHeight="1" x14ac:dyDescent="0.25">
      <c r="A30" s="8" t="s">
        <v>73</v>
      </c>
      <c r="B30" s="43" t="s">
        <v>108</v>
      </c>
      <c r="C30" s="24"/>
      <c r="D30" s="60"/>
      <c r="E30" s="24">
        <v>6</v>
      </c>
      <c r="F30" s="20"/>
      <c r="G30" s="24">
        <v>32</v>
      </c>
      <c r="H30" s="24">
        <v>12</v>
      </c>
      <c r="I30" s="24">
        <v>0</v>
      </c>
      <c r="J30" s="24">
        <v>32</v>
      </c>
      <c r="K30" s="24">
        <v>20</v>
      </c>
      <c r="L30" s="24">
        <v>12</v>
      </c>
      <c r="M30" s="20"/>
      <c r="N30" s="20"/>
      <c r="O30" s="20"/>
      <c r="P30" s="20"/>
      <c r="Q30" s="20"/>
      <c r="R30" s="20"/>
      <c r="S30" s="36"/>
      <c r="T30" s="22"/>
      <c r="U30" s="36"/>
      <c r="V30" s="22"/>
      <c r="W30" s="36"/>
      <c r="X30" s="22"/>
      <c r="Y30" s="36">
        <v>32</v>
      </c>
      <c r="Z30" s="22">
        <v>0</v>
      </c>
      <c r="AA30" s="13"/>
    </row>
    <row r="31" spans="1:27" ht="27.75" customHeight="1" x14ac:dyDescent="0.25">
      <c r="A31" s="72" t="s">
        <v>107</v>
      </c>
      <c r="B31" s="9" t="s">
        <v>21</v>
      </c>
      <c r="C31" s="25"/>
      <c r="D31" s="25"/>
      <c r="E31" s="25">
        <v>6</v>
      </c>
      <c r="F31" s="20"/>
      <c r="G31" s="24">
        <v>32</v>
      </c>
      <c r="H31" s="24">
        <v>12</v>
      </c>
      <c r="I31" s="24">
        <v>0</v>
      </c>
      <c r="J31" s="24">
        <v>32</v>
      </c>
      <c r="K31" s="24">
        <v>20</v>
      </c>
      <c r="L31" s="24">
        <v>12</v>
      </c>
      <c r="M31" s="20"/>
      <c r="N31" s="20"/>
      <c r="O31" s="20"/>
      <c r="P31" s="20"/>
      <c r="Q31" s="20"/>
      <c r="R31" s="20"/>
      <c r="S31" s="36"/>
      <c r="T31" s="22"/>
      <c r="U31" s="36"/>
      <c r="V31" s="22"/>
      <c r="W31" s="36"/>
      <c r="X31" s="22"/>
      <c r="Y31" s="36">
        <v>32</v>
      </c>
      <c r="Z31" s="22">
        <v>0</v>
      </c>
      <c r="AA31" s="13"/>
    </row>
    <row r="32" spans="1:27" ht="25.5" x14ac:dyDescent="0.25">
      <c r="A32" s="15" t="s">
        <v>16</v>
      </c>
      <c r="B32" s="16" t="s">
        <v>74</v>
      </c>
      <c r="C32" s="19" t="s">
        <v>155</v>
      </c>
      <c r="D32" s="19" t="s">
        <v>151</v>
      </c>
      <c r="E32" s="19" t="s">
        <v>156</v>
      </c>
      <c r="F32" s="19" t="s">
        <v>151</v>
      </c>
      <c r="G32" s="19">
        <f t="shared" ref="G32:L32" si="4">G33+G34+G35+G36+G37+G38+G39</f>
        <v>624</v>
      </c>
      <c r="H32" s="35">
        <f t="shared" si="4"/>
        <v>264</v>
      </c>
      <c r="I32" s="19">
        <f t="shared" si="4"/>
        <v>136</v>
      </c>
      <c r="J32" s="19">
        <f t="shared" si="4"/>
        <v>464</v>
      </c>
      <c r="K32" s="19">
        <f t="shared" si="4"/>
        <v>230</v>
      </c>
      <c r="L32" s="58">
        <f t="shared" si="4"/>
        <v>234</v>
      </c>
      <c r="M32" s="19">
        <v>0</v>
      </c>
      <c r="N32" s="58">
        <v>0</v>
      </c>
      <c r="O32" s="58">
        <f>O33+O37+O38</f>
        <v>6</v>
      </c>
      <c r="P32" s="58">
        <f>P33+P37+P38</f>
        <v>18</v>
      </c>
      <c r="Q32" s="58">
        <v>0</v>
      </c>
      <c r="R32" s="58">
        <v>0</v>
      </c>
      <c r="S32" s="19">
        <f t="shared" ref="S32:Z32" si="5">S33+S34+S35+S36+S37+S38+S39</f>
        <v>132</v>
      </c>
      <c r="T32" s="19">
        <f t="shared" si="5"/>
        <v>44</v>
      </c>
      <c r="U32" s="19">
        <f t="shared" si="5"/>
        <v>246</v>
      </c>
      <c r="V32" s="19">
        <f t="shared" si="5"/>
        <v>70</v>
      </c>
      <c r="W32" s="19">
        <f t="shared" si="5"/>
        <v>38</v>
      </c>
      <c r="X32" s="19">
        <f t="shared" si="5"/>
        <v>10</v>
      </c>
      <c r="Y32" s="19">
        <f t="shared" si="5"/>
        <v>48</v>
      </c>
      <c r="Z32" s="19">
        <f t="shared" si="5"/>
        <v>12</v>
      </c>
      <c r="AA32" s="13"/>
    </row>
    <row r="33" spans="1:33" ht="25.5" x14ac:dyDescent="0.25">
      <c r="A33" s="8" t="s">
        <v>17</v>
      </c>
      <c r="B33" s="9" t="s">
        <v>110</v>
      </c>
      <c r="C33" s="20">
        <v>4</v>
      </c>
      <c r="D33" s="47"/>
      <c r="E33" s="20"/>
      <c r="F33" s="20"/>
      <c r="G33" s="20">
        <v>212</v>
      </c>
      <c r="H33" s="20">
        <v>96</v>
      </c>
      <c r="I33" s="20">
        <v>50</v>
      </c>
      <c r="J33" s="20">
        <v>154</v>
      </c>
      <c r="K33" s="20">
        <v>60</v>
      </c>
      <c r="L33" s="20">
        <v>94</v>
      </c>
      <c r="M33" s="20"/>
      <c r="N33" s="20"/>
      <c r="O33" s="20">
        <v>2</v>
      </c>
      <c r="P33" s="20">
        <v>6</v>
      </c>
      <c r="Q33" s="20"/>
      <c r="R33" s="20"/>
      <c r="S33" s="36">
        <v>60</v>
      </c>
      <c r="T33" s="22">
        <v>20</v>
      </c>
      <c r="U33" s="36">
        <v>94</v>
      </c>
      <c r="V33" s="22">
        <v>30</v>
      </c>
      <c r="W33" s="36"/>
      <c r="X33" s="59"/>
      <c r="Y33" s="36"/>
      <c r="Z33" s="22"/>
      <c r="AA33" s="13"/>
    </row>
    <row r="34" spans="1:33" x14ac:dyDescent="0.25">
      <c r="A34" s="8" t="s">
        <v>18</v>
      </c>
      <c r="B34" s="5" t="s">
        <v>113</v>
      </c>
      <c r="C34" s="20"/>
      <c r="D34" s="47"/>
      <c r="E34" s="20">
        <v>4</v>
      </c>
      <c r="F34" s="20"/>
      <c r="G34" s="20">
        <v>48</v>
      </c>
      <c r="H34" s="20">
        <v>22</v>
      </c>
      <c r="I34" s="20">
        <v>10</v>
      </c>
      <c r="J34" s="20">
        <v>38</v>
      </c>
      <c r="K34" s="20">
        <v>16</v>
      </c>
      <c r="L34" s="20">
        <v>22</v>
      </c>
      <c r="M34" s="20"/>
      <c r="N34" s="20"/>
      <c r="O34" s="20"/>
      <c r="P34" s="20"/>
      <c r="Q34" s="20"/>
      <c r="R34" s="20"/>
      <c r="S34" s="36"/>
      <c r="T34" s="22"/>
      <c r="U34" s="36">
        <v>38</v>
      </c>
      <c r="V34" s="22">
        <v>10</v>
      </c>
      <c r="W34" s="36"/>
      <c r="X34" s="59"/>
      <c r="Y34" s="36"/>
      <c r="Z34" s="22"/>
      <c r="AA34" s="13"/>
    </row>
    <row r="35" spans="1:33" ht="39" x14ac:dyDescent="0.25">
      <c r="A35" s="8" t="s">
        <v>19</v>
      </c>
      <c r="B35" s="5" t="s">
        <v>111</v>
      </c>
      <c r="C35" s="20"/>
      <c r="D35" s="47"/>
      <c r="E35" s="20">
        <v>3</v>
      </c>
      <c r="F35" s="20"/>
      <c r="G35" s="20">
        <v>52</v>
      </c>
      <c r="H35" s="20">
        <v>18</v>
      </c>
      <c r="I35" s="20">
        <v>16</v>
      </c>
      <c r="J35" s="20">
        <v>36</v>
      </c>
      <c r="K35" s="20">
        <v>18</v>
      </c>
      <c r="L35" s="20">
        <v>18</v>
      </c>
      <c r="M35" s="20"/>
      <c r="N35" s="20"/>
      <c r="O35" s="20"/>
      <c r="P35" s="20"/>
      <c r="Q35" s="20"/>
      <c r="R35" s="20"/>
      <c r="S35" s="36">
        <v>36</v>
      </c>
      <c r="T35" s="22">
        <v>16</v>
      </c>
      <c r="U35" s="36"/>
      <c r="V35" s="22"/>
      <c r="W35" s="36"/>
      <c r="X35" s="59"/>
      <c r="Y35" s="36"/>
      <c r="Z35" s="22"/>
      <c r="AA35" s="13"/>
      <c r="AD35">
        <v>52</v>
      </c>
    </row>
    <row r="36" spans="1:33" ht="26.25" x14ac:dyDescent="0.25">
      <c r="A36" s="8" t="s">
        <v>112</v>
      </c>
      <c r="B36" s="5" t="s">
        <v>117</v>
      </c>
      <c r="C36" s="20"/>
      <c r="D36" s="47"/>
      <c r="E36" s="20">
        <v>4</v>
      </c>
      <c r="F36" s="20"/>
      <c r="G36" s="20">
        <v>48</v>
      </c>
      <c r="H36" s="20">
        <v>18</v>
      </c>
      <c r="I36" s="20">
        <v>10</v>
      </c>
      <c r="J36" s="20">
        <v>38</v>
      </c>
      <c r="K36" s="20">
        <v>20</v>
      </c>
      <c r="L36" s="20">
        <v>18</v>
      </c>
      <c r="M36" s="20"/>
      <c r="N36" s="20"/>
      <c r="O36" s="20"/>
      <c r="P36" s="20"/>
      <c r="Q36" s="20"/>
      <c r="R36" s="20"/>
      <c r="S36" s="36"/>
      <c r="T36" s="22"/>
      <c r="U36" s="36">
        <v>38</v>
      </c>
      <c r="V36" s="22">
        <v>10</v>
      </c>
      <c r="W36" s="36"/>
      <c r="X36" s="59"/>
      <c r="Y36" s="36"/>
      <c r="Z36" s="22"/>
      <c r="AA36" s="13"/>
    </row>
    <row r="37" spans="1:33" ht="26.25" x14ac:dyDescent="0.25">
      <c r="A37" s="8" t="s">
        <v>114</v>
      </c>
      <c r="B37" s="5" t="s">
        <v>115</v>
      </c>
      <c r="C37" s="20">
        <v>4</v>
      </c>
      <c r="D37" s="47"/>
      <c r="E37" s="20"/>
      <c r="F37" s="20"/>
      <c r="G37" s="20">
        <v>100</v>
      </c>
      <c r="H37" s="20">
        <v>34</v>
      </c>
      <c r="I37" s="20">
        <v>18</v>
      </c>
      <c r="J37" s="20">
        <v>74</v>
      </c>
      <c r="K37" s="20">
        <v>40</v>
      </c>
      <c r="L37" s="20">
        <v>34</v>
      </c>
      <c r="M37" s="20"/>
      <c r="N37" s="20"/>
      <c r="O37" s="20">
        <v>2</v>
      </c>
      <c r="P37" s="20">
        <v>6</v>
      </c>
      <c r="Q37" s="20"/>
      <c r="R37" s="20"/>
      <c r="S37" s="36">
        <v>36</v>
      </c>
      <c r="T37" s="22">
        <v>8</v>
      </c>
      <c r="U37" s="36">
        <v>38</v>
      </c>
      <c r="V37" s="22">
        <v>10</v>
      </c>
      <c r="W37" s="36"/>
      <c r="X37" s="59"/>
      <c r="Y37" s="36"/>
      <c r="Z37" s="22"/>
      <c r="AA37" s="13"/>
    </row>
    <row r="38" spans="1:33" x14ac:dyDescent="0.25">
      <c r="A38" s="8" t="s">
        <v>116</v>
      </c>
      <c r="B38" s="5" t="s">
        <v>124</v>
      </c>
      <c r="C38" s="20">
        <v>5</v>
      </c>
      <c r="D38" s="47"/>
      <c r="E38" s="20">
        <v>4</v>
      </c>
      <c r="F38" s="20"/>
      <c r="G38" s="20">
        <v>104</v>
      </c>
      <c r="H38" s="20">
        <v>30</v>
      </c>
      <c r="I38" s="20">
        <v>20</v>
      </c>
      <c r="J38" s="20">
        <v>76</v>
      </c>
      <c r="K38" s="20">
        <v>46</v>
      </c>
      <c r="L38" s="20">
        <v>30</v>
      </c>
      <c r="M38" s="20"/>
      <c r="N38" s="20"/>
      <c r="O38" s="20">
        <v>2</v>
      </c>
      <c r="P38" s="20">
        <v>6</v>
      </c>
      <c r="Q38" s="20"/>
      <c r="R38" s="20"/>
      <c r="S38" s="36"/>
      <c r="T38" s="22"/>
      <c r="U38" s="36">
        <v>38</v>
      </c>
      <c r="V38" s="22">
        <v>10</v>
      </c>
      <c r="W38" s="36">
        <v>38</v>
      </c>
      <c r="X38" s="59">
        <v>10</v>
      </c>
      <c r="Y38" s="36"/>
      <c r="Z38" s="22"/>
      <c r="AA38" s="13"/>
    </row>
    <row r="39" spans="1:33" ht="51" x14ac:dyDescent="0.25">
      <c r="A39" s="8" t="s">
        <v>118</v>
      </c>
      <c r="B39" s="9" t="s">
        <v>109</v>
      </c>
      <c r="C39" s="20"/>
      <c r="D39" s="47"/>
      <c r="E39" s="20">
        <v>6</v>
      </c>
      <c r="F39" s="20"/>
      <c r="G39" s="20">
        <v>60</v>
      </c>
      <c r="H39" s="20">
        <v>46</v>
      </c>
      <c r="I39" s="20">
        <v>12</v>
      </c>
      <c r="J39" s="20">
        <v>48</v>
      </c>
      <c r="K39" s="20">
        <v>30</v>
      </c>
      <c r="L39" s="20">
        <v>18</v>
      </c>
      <c r="M39" s="20"/>
      <c r="N39" s="20"/>
      <c r="O39" s="20" t="s">
        <v>177</v>
      </c>
      <c r="P39" s="20"/>
      <c r="Q39" s="20"/>
      <c r="R39" s="20"/>
      <c r="S39" s="36"/>
      <c r="T39" s="22"/>
      <c r="U39" s="36"/>
      <c r="V39" s="22"/>
      <c r="W39" s="36"/>
      <c r="X39" s="59"/>
      <c r="Y39" s="36">
        <v>48</v>
      </c>
      <c r="Z39" s="22">
        <v>12</v>
      </c>
      <c r="AA39" s="13"/>
    </row>
    <row r="40" spans="1:33" ht="26.25" customHeight="1" x14ac:dyDescent="0.25">
      <c r="A40" s="15" t="s">
        <v>75</v>
      </c>
      <c r="B40" s="16" t="s">
        <v>22</v>
      </c>
      <c r="C40" s="19" t="s">
        <v>151</v>
      </c>
      <c r="D40" s="19" t="s">
        <v>151</v>
      </c>
      <c r="E40" s="19" t="s">
        <v>151</v>
      </c>
      <c r="F40" s="19" t="s">
        <v>151</v>
      </c>
      <c r="G40" s="27">
        <f t="shared" ref="G40:L40" si="6">G41+G46+G51+G57+G68</f>
        <v>1716</v>
      </c>
      <c r="H40" s="19">
        <f t="shared" si="6"/>
        <v>478</v>
      </c>
      <c r="I40" s="19">
        <f t="shared" si="6"/>
        <v>194</v>
      </c>
      <c r="J40" s="19">
        <f t="shared" si="6"/>
        <v>826</v>
      </c>
      <c r="K40" s="19">
        <f t="shared" si="6"/>
        <v>328</v>
      </c>
      <c r="L40" s="27">
        <f t="shared" si="6"/>
        <v>478</v>
      </c>
      <c r="M40" s="19">
        <v>20</v>
      </c>
      <c r="N40" s="19">
        <f>N41+N46+N51+N57+N68</f>
        <v>576</v>
      </c>
      <c r="O40" s="19">
        <f>O41+O46+O51+O57+O68</f>
        <v>42</v>
      </c>
      <c r="P40" s="19">
        <f>P41+P46+P51+P57+P68</f>
        <v>78</v>
      </c>
      <c r="Q40" s="19">
        <v>0</v>
      </c>
      <c r="R40" s="19">
        <v>0</v>
      </c>
      <c r="S40" s="74" t="s">
        <v>183</v>
      </c>
      <c r="T40" s="74">
        <v>28</v>
      </c>
      <c r="U40" s="74" t="s">
        <v>182</v>
      </c>
      <c r="V40" s="74">
        <v>36</v>
      </c>
      <c r="W40" s="74" t="s">
        <v>181</v>
      </c>
      <c r="X40" s="74">
        <v>46</v>
      </c>
      <c r="Y40" s="74" t="s">
        <v>180</v>
      </c>
      <c r="Z40" s="74">
        <v>40</v>
      </c>
      <c r="AA40" s="13"/>
    </row>
    <row r="41" spans="1:33" ht="71.25" customHeight="1" x14ac:dyDescent="0.25">
      <c r="A41" s="15" t="s">
        <v>23</v>
      </c>
      <c r="B41" s="16" t="s">
        <v>119</v>
      </c>
      <c r="C41" s="19" t="s">
        <v>154</v>
      </c>
      <c r="D41" s="19" t="s">
        <v>151</v>
      </c>
      <c r="E41" s="19" t="s">
        <v>99</v>
      </c>
      <c r="F41" s="19" t="s">
        <v>151</v>
      </c>
      <c r="G41" s="29">
        <f>G42+G43+G44+G45</f>
        <v>184</v>
      </c>
      <c r="H41" s="28">
        <f>H42</f>
        <v>44</v>
      </c>
      <c r="I41" s="28">
        <f>I42</f>
        <v>14</v>
      </c>
      <c r="J41" s="29">
        <f>J42</f>
        <v>80</v>
      </c>
      <c r="K41" s="29">
        <f>K42</f>
        <v>36</v>
      </c>
      <c r="L41" s="29">
        <f>L42</f>
        <v>44</v>
      </c>
      <c r="M41" s="29">
        <v>0</v>
      </c>
      <c r="N41" s="29">
        <f>N43+N44</f>
        <v>72</v>
      </c>
      <c r="O41" s="29">
        <f>O42+O45</f>
        <v>6</v>
      </c>
      <c r="P41" s="30">
        <f>P42+P45</f>
        <v>12</v>
      </c>
      <c r="Q41" s="29">
        <v>0</v>
      </c>
      <c r="R41" s="29">
        <v>0</v>
      </c>
      <c r="S41" s="29" t="s">
        <v>157</v>
      </c>
      <c r="T41" s="29">
        <v>14</v>
      </c>
      <c r="U41" s="29">
        <v>0</v>
      </c>
      <c r="V41" s="29">
        <v>0</v>
      </c>
      <c r="W41" s="29">
        <v>0</v>
      </c>
      <c r="X41" s="29">
        <v>0</v>
      </c>
      <c r="Y41" s="29">
        <v>0</v>
      </c>
      <c r="Z41" s="29">
        <v>0</v>
      </c>
      <c r="AA41" s="13"/>
    </row>
    <row r="42" spans="1:33" ht="51.75" x14ac:dyDescent="0.25">
      <c r="A42" s="10" t="s">
        <v>24</v>
      </c>
      <c r="B42" s="5" t="s">
        <v>120</v>
      </c>
      <c r="C42" s="55">
        <v>3</v>
      </c>
      <c r="D42" s="31"/>
      <c r="E42" s="31"/>
      <c r="F42" s="32"/>
      <c r="G42" s="32">
        <v>102</v>
      </c>
      <c r="H42" s="31">
        <v>44</v>
      </c>
      <c r="I42" s="31">
        <v>14</v>
      </c>
      <c r="J42" s="31">
        <v>80</v>
      </c>
      <c r="K42" s="31">
        <v>36</v>
      </c>
      <c r="L42" s="31">
        <v>44</v>
      </c>
      <c r="M42" s="31"/>
      <c r="N42" s="31"/>
      <c r="O42" s="31">
        <v>2</v>
      </c>
      <c r="P42" s="31">
        <v>6</v>
      </c>
      <c r="Q42" s="31"/>
      <c r="R42" s="31"/>
      <c r="S42" s="37">
        <v>80</v>
      </c>
      <c r="T42" s="49">
        <v>14</v>
      </c>
      <c r="U42" s="37"/>
      <c r="V42" s="49"/>
      <c r="W42" s="37"/>
      <c r="X42" s="49"/>
      <c r="Y42" s="37"/>
      <c r="Z42" s="49"/>
      <c r="AA42" s="13"/>
    </row>
    <row r="43" spans="1:33" x14ac:dyDescent="0.25">
      <c r="A43" s="8" t="s">
        <v>25</v>
      </c>
      <c r="B43" s="41" t="s">
        <v>26</v>
      </c>
      <c r="C43" s="31"/>
      <c r="D43" s="31"/>
      <c r="E43" s="110" t="s">
        <v>162</v>
      </c>
      <c r="F43" s="31"/>
      <c r="G43" s="31">
        <v>36</v>
      </c>
      <c r="H43" s="31"/>
      <c r="I43" s="31"/>
      <c r="J43" s="31"/>
      <c r="K43" s="31"/>
      <c r="L43" s="31"/>
      <c r="M43" s="31"/>
      <c r="N43" s="31">
        <v>36</v>
      </c>
      <c r="O43" s="31"/>
      <c r="P43" s="31"/>
      <c r="Q43" s="31"/>
      <c r="R43" s="31"/>
      <c r="S43" s="37">
        <v>36</v>
      </c>
      <c r="T43" s="49"/>
      <c r="U43" s="37"/>
      <c r="V43" s="49"/>
      <c r="W43" s="37"/>
      <c r="X43" s="49"/>
      <c r="Y43" s="37"/>
      <c r="Z43" s="49"/>
      <c r="AA43" s="13"/>
    </row>
    <row r="44" spans="1:33" ht="13.5" customHeight="1" x14ac:dyDescent="0.25">
      <c r="A44" s="8" t="s">
        <v>27</v>
      </c>
      <c r="B44" s="41" t="s">
        <v>28</v>
      </c>
      <c r="C44" s="31"/>
      <c r="D44" s="20"/>
      <c r="E44" s="111"/>
      <c r="F44" s="20"/>
      <c r="G44" s="20">
        <v>36</v>
      </c>
      <c r="H44" s="20"/>
      <c r="I44" s="20"/>
      <c r="J44" s="31"/>
      <c r="K44" s="20"/>
      <c r="L44" s="20"/>
      <c r="M44" s="20"/>
      <c r="N44" s="20">
        <v>36</v>
      </c>
      <c r="O44" s="20"/>
      <c r="P44" s="20"/>
      <c r="Q44" s="20"/>
      <c r="R44" s="20"/>
      <c r="S44" s="36">
        <v>36</v>
      </c>
      <c r="T44" s="22"/>
      <c r="U44" s="36"/>
      <c r="V44" s="22"/>
      <c r="W44" s="36"/>
      <c r="X44" s="22"/>
      <c r="Y44" s="36"/>
      <c r="Z44" s="22"/>
      <c r="AA44" s="13"/>
    </row>
    <row r="45" spans="1:33" ht="29.25" customHeight="1" x14ac:dyDescent="0.25">
      <c r="A45" s="9" t="s">
        <v>40</v>
      </c>
      <c r="B45" s="5" t="s">
        <v>41</v>
      </c>
      <c r="C45" s="56">
        <v>3</v>
      </c>
      <c r="D45" s="20"/>
      <c r="E45" s="20"/>
      <c r="F45" s="20"/>
      <c r="G45" s="20">
        <v>10</v>
      </c>
      <c r="H45" s="20"/>
      <c r="I45" s="20"/>
      <c r="J45" s="31"/>
      <c r="K45" s="20"/>
      <c r="L45" s="20"/>
      <c r="M45" s="20"/>
      <c r="N45" s="20"/>
      <c r="O45" s="20">
        <v>4</v>
      </c>
      <c r="P45" s="20">
        <v>6</v>
      </c>
      <c r="Q45" s="20"/>
      <c r="R45" s="20"/>
      <c r="S45" s="36"/>
      <c r="T45" s="22"/>
      <c r="U45" s="36"/>
      <c r="V45" s="22"/>
      <c r="W45" s="36"/>
      <c r="X45" s="22"/>
      <c r="Y45" s="36"/>
      <c r="Z45" s="22"/>
      <c r="AA45" s="13"/>
    </row>
    <row r="46" spans="1:33" ht="89.25" x14ac:dyDescent="0.25">
      <c r="A46" s="68" t="s">
        <v>29</v>
      </c>
      <c r="B46" s="16" t="s">
        <v>121</v>
      </c>
      <c r="C46" s="19" t="s">
        <v>154</v>
      </c>
      <c r="D46" s="19" t="s">
        <v>151</v>
      </c>
      <c r="E46" s="19" t="s">
        <v>99</v>
      </c>
      <c r="F46" s="19" t="s">
        <v>151</v>
      </c>
      <c r="G46" s="19">
        <f>G47+G48+G49+G50</f>
        <v>186</v>
      </c>
      <c r="H46" s="19">
        <f>H47+H48+H49+H50</f>
        <v>60</v>
      </c>
      <c r="I46" s="19">
        <f>I47</f>
        <v>22</v>
      </c>
      <c r="J46" s="35">
        <f>J47</f>
        <v>74</v>
      </c>
      <c r="K46" s="35">
        <f>K47</f>
        <v>14</v>
      </c>
      <c r="L46" s="35">
        <f>L47</f>
        <v>60</v>
      </c>
      <c r="M46" s="35">
        <v>0</v>
      </c>
      <c r="N46" s="35">
        <f>N48+N49</f>
        <v>72</v>
      </c>
      <c r="O46" s="35">
        <f>O47+O50</f>
        <v>6</v>
      </c>
      <c r="P46" s="35">
        <f>P47+P50</f>
        <v>12</v>
      </c>
      <c r="Q46" s="35">
        <v>0</v>
      </c>
      <c r="R46" s="35">
        <v>0</v>
      </c>
      <c r="S46" s="35">
        <v>0</v>
      </c>
      <c r="T46" s="35">
        <v>0</v>
      </c>
      <c r="U46" s="69">
        <v>0</v>
      </c>
      <c r="V46" s="35">
        <v>0</v>
      </c>
      <c r="W46" s="69" t="s">
        <v>163</v>
      </c>
      <c r="X46" s="35">
        <v>14</v>
      </c>
      <c r="Y46" s="69">
        <v>0</v>
      </c>
      <c r="Z46" s="35">
        <v>0</v>
      </c>
      <c r="AA46" s="13"/>
    </row>
    <row r="47" spans="1:33" ht="63.75" x14ac:dyDescent="0.25">
      <c r="A47" s="67" t="s">
        <v>30</v>
      </c>
      <c r="B47" s="41" t="s">
        <v>122</v>
      </c>
      <c r="C47" s="56">
        <v>5</v>
      </c>
      <c r="D47" s="20"/>
      <c r="E47" s="20"/>
      <c r="F47" s="20"/>
      <c r="G47" s="20">
        <v>104</v>
      </c>
      <c r="H47" s="20">
        <v>60</v>
      </c>
      <c r="I47" s="20">
        <v>22</v>
      </c>
      <c r="J47" s="31">
        <v>74</v>
      </c>
      <c r="K47" s="20">
        <v>14</v>
      </c>
      <c r="L47" s="20">
        <v>60</v>
      </c>
      <c r="M47" s="20"/>
      <c r="N47" s="20"/>
      <c r="O47" s="20">
        <v>2</v>
      </c>
      <c r="P47" s="20">
        <v>6</v>
      </c>
      <c r="Q47" s="20"/>
      <c r="R47" s="20"/>
      <c r="S47" s="36"/>
      <c r="T47" s="22"/>
      <c r="U47" s="36"/>
      <c r="V47" s="22"/>
      <c r="W47" s="36">
        <v>74</v>
      </c>
      <c r="X47" s="22">
        <v>22</v>
      </c>
      <c r="Y47" s="36"/>
      <c r="Z47" s="22"/>
      <c r="AA47" s="13"/>
      <c r="AG47">
        <v>2</v>
      </c>
    </row>
    <row r="48" spans="1:33" x14ac:dyDescent="0.25">
      <c r="A48" s="8" t="s">
        <v>31</v>
      </c>
      <c r="B48" s="3" t="s">
        <v>26</v>
      </c>
      <c r="C48" s="56"/>
      <c r="D48" s="20"/>
      <c r="E48" s="108" t="s">
        <v>161</v>
      </c>
      <c r="F48" s="20"/>
      <c r="G48" s="20">
        <v>36</v>
      </c>
      <c r="H48" s="20"/>
      <c r="I48" s="20"/>
      <c r="J48" s="31"/>
      <c r="K48" s="20"/>
      <c r="L48" s="20"/>
      <c r="M48" s="20"/>
      <c r="N48" s="20">
        <v>36</v>
      </c>
      <c r="O48" s="20"/>
      <c r="P48" s="20"/>
      <c r="Q48" s="20"/>
      <c r="R48" s="20"/>
      <c r="S48" s="36"/>
      <c r="T48" s="22"/>
      <c r="U48" s="36"/>
      <c r="V48" s="22"/>
      <c r="W48" s="36">
        <v>36</v>
      </c>
      <c r="X48" s="22"/>
      <c r="Y48" s="36"/>
      <c r="Z48" s="22"/>
      <c r="AA48" s="13"/>
    </row>
    <row r="49" spans="1:27" ht="16.5" customHeight="1" x14ac:dyDescent="0.25">
      <c r="A49" s="8" t="s">
        <v>32</v>
      </c>
      <c r="B49" s="43" t="s">
        <v>28</v>
      </c>
      <c r="C49" s="56"/>
      <c r="D49" s="20"/>
      <c r="E49" s="109"/>
      <c r="F49" s="20"/>
      <c r="G49" s="20">
        <v>36</v>
      </c>
      <c r="H49" s="20"/>
      <c r="I49" s="20"/>
      <c r="J49" s="31"/>
      <c r="K49" s="20"/>
      <c r="L49" s="20"/>
      <c r="M49" s="20"/>
      <c r="N49" s="20">
        <v>36</v>
      </c>
      <c r="O49" s="20"/>
      <c r="P49" s="20"/>
      <c r="Q49" s="20"/>
      <c r="R49" s="20"/>
      <c r="S49" s="36"/>
      <c r="T49" s="22"/>
      <c r="U49" s="36"/>
      <c r="V49" s="22"/>
      <c r="W49" s="36">
        <v>36</v>
      </c>
      <c r="X49" s="22"/>
      <c r="Y49" s="36"/>
      <c r="Z49" s="22"/>
      <c r="AA49" s="13"/>
    </row>
    <row r="50" spans="1:27" ht="18" customHeight="1" x14ac:dyDescent="0.25">
      <c r="A50" s="11" t="s">
        <v>40</v>
      </c>
      <c r="B50" s="57" t="s">
        <v>41</v>
      </c>
      <c r="C50" s="56">
        <v>5</v>
      </c>
      <c r="D50" s="20"/>
      <c r="E50" s="20"/>
      <c r="F50" s="20"/>
      <c r="G50" s="20">
        <v>10</v>
      </c>
      <c r="H50" s="20"/>
      <c r="I50" s="20"/>
      <c r="J50" s="31"/>
      <c r="K50" s="20"/>
      <c r="L50" s="20"/>
      <c r="M50" s="20"/>
      <c r="N50" s="20"/>
      <c r="O50" s="20">
        <v>4</v>
      </c>
      <c r="P50" s="20">
        <v>6</v>
      </c>
      <c r="Q50" s="20"/>
      <c r="R50" s="20"/>
      <c r="S50" s="36"/>
      <c r="T50" s="22"/>
      <c r="U50" s="36"/>
      <c r="V50" s="22"/>
      <c r="W50" s="36"/>
      <c r="X50" s="22"/>
      <c r="Y50" s="36"/>
      <c r="Z50" s="22"/>
      <c r="AA50" s="13"/>
    </row>
    <row r="51" spans="1:27" ht="93" customHeight="1" x14ac:dyDescent="0.25">
      <c r="A51" s="68" t="s">
        <v>76</v>
      </c>
      <c r="B51" s="16" t="s">
        <v>123</v>
      </c>
      <c r="C51" s="19" t="s">
        <v>154</v>
      </c>
      <c r="D51" s="19" t="s">
        <v>151</v>
      </c>
      <c r="E51" s="19" t="s">
        <v>99</v>
      </c>
      <c r="F51" s="19" t="s">
        <v>151</v>
      </c>
      <c r="G51" s="19">
        <f>G52+G53+G54+G55+G56</f>
        <v>262</v>
      </c>
      <c r="H51" s="19">
        <f>H52+H53</f>
        <v>100</v>
      </c>
      <c r="I51" s="19">
        <f>I52+I53</f>
        <v>28</v>
      </c>
      <c r="J51" s="35">
        <f>J52+J53</f>
        <v>136</v>
      </c>
      <c r="K51" s="35">
        <f>K52+K53</f>
        <v>36</v>
      </c>
      <c r="L51" s="35">
        <f>L52+L53</f>
        <v>100</v>
      </c>
      <c r="M51" s="35">
        <v>0</v>
      </c>
      <c r="N51" s="35">
        <f>N54+N55</f>
        <v>72</v>
      </c>
      <c r="O51" s="35">
        <f>O52+O53+O56</f>
        <v>8</v>
      </c>
      <c r="P51" s="35">
        <f>P52+P53+P56</f>
        <v>18</v>
      </c>
      <c r="Q51" s="35">
        <v>0</v>
      </c>
      <c r="R51" s="35">
        <v>0</v>
      </c>
      <c r="S51" s="35">
        <v>0</v>
      </c>
      <c r="T51" s="35">
        <v>0</v>
      </c>
      <c r="U51" s="69" t="s">
        <v>168</v>
      </c>
      <c r="V51" s="35">
        <v>28</v>
      </c>
      <c r="W51" s="69">
        <v>0</v>
      </c>
      <c r="X51" s="35">
        <v>0</v>
      </c>
      <c r="Y51" s="35">
        <v>0</v>
      </c>
      <c r="Z51" s="35">
        <v>0</v>
      </c>
      <c r="AA51" s="13"/>
    </row>
    <row r="52" spans="1:27" ht="51" x14ac:dyDescent="0.25">
      <c r="A52" s="67" t="s">
        <v>77</v>
      </c>
      <c r="B52" s="9" t="s">
        <v>127</v>
      </c>
      <c r="C52" s="108" t="s">
        <v>165</v>
      </c>
      <c r="D52" s="33"/>
      <c r="E52" s="33"/>
      <c r="F52" s="33"/>
      <c r="G52" s="33">
        <v>90</v>
      </c>
      <c r="H52" s="20">
        <v>50</v>
      </c>
      <c r="I52" s="20">
        <v>14</v>
      </c>
      <c r="J52" s="31">
        <v>68</v>
      </c>
      <c r="K52" s="33">
        <v>18</v>
      </c>
      <c r="L52" s="33">
        <v>50</v>
      </c>
      <c r="M52" s="33"/>
      <c r="N52" s="33"/>
      <c r="O52" s="33">
        <v>2</v>
      </c>
      <c r="P52" s="33">
        <v>6</v>
      </c>
      <c r="Q52" s="33"/>
      <c r="R52" s="33"/>
      <c r="S52" s="46"/>
      <c r="T52" s="51"/>
      <c r="U52" s="46">
        <v>68</v>
      </c>
      <c r="V52" s="51">
        <v>14</v>
      </c>
      <c r="W52" s="46"/>
      <c r="X52" s="51"/>
      <c r="Y52" s="46"/>
      <c r="Z52" s="51"/>
    </row>
    <row r="53" spans="1:27" ht="42" customHeight="1" x14ac:dyDescent="0.25">
      <c r="A53" s="67" t="s">
        <v>125</v>
      </c>
      <c r="B53" s="9" t="s">
        <v>126</v>
      </c>
      <c r="C53" s="109"/>
      <c r="D53" s="33"/>
      <c r="E53" s="33"/>
      <c r="F53" s="33"/>
      <c r="G53" s="33">
        <v>90</v>
      </c>
      <c r="H53" s="20">
        <v>50</v>
      </c>
      <c r="I53" s="20">
        <v>14</v>
      </c>
      <c r="J53" s="31">
        <v>68</v>
      </c>
      <c r="K53" s="33">
        <v>18</v>
      </c>
      <c r="L53" s="33">
        <v>50</v>
      </c>
      <c r="M53" s="33"/>
      <c r="N53" s="33"/>
      <c r="O53" s="33">
        <v>2</v>
      </c>
      <c r="P53" s="33">
        <v>6</v>
      </c>
      <c r="Q53" s="33"/>
      <c r="R53" s="33"/>
      <c r="S53" s="46"/>
      <c r="T53" s="51"/>
      <c r="U53" s="46">
        <v>68</v>
      </c>
      <c r="V53" s="51">
        <v>14</v>
      </c>
      <c r="W53" s="46"/>
      <c r="X53" s="51"/>
      <c r="Y53" s="46"/>
      <c r="Z53" s="51"/>
    </row>
    <row r="54" spans="1:27" x14ac:dyDescent="0.25">
      <c r="A54" s="8" t="s">
        <v>141</v>
      </c>
      <c r="B54" s="3" t="s">
        <v>26</v>
      </c>
      <c r="C54" s="56"/>
      <c r="D54" s="20"/>
      <c r="E54" s="112" t="s">
        <v>166</v>
      </c>
      <c r="F54" s="20"/>
      <c r="G54" s="20">
        <v>36</v>
      </c>
      <c r="H54" s="20"/>
      <c r="I54" s="20"/>
      <c r="J54" s="31"/>
      <c r="K54" s="20"/>
      <c r="L54" s="20"/>
      <c r="M54" s="20"/>
      <c r="N54" s="20">
        <v>36</v>
      </c>
      <c r="O54" s="20"/>
      <c r="P54" s="20"/>
      <c r="Q54" s="20"/>
      <c r="R54" s="20"/>
      <c r="S54" s="36"/>
      <c r="T54" s="22"/>
      <c r="U54" s="36">
        <v>36</v>
      </c>
      <c r="V54" s="22"/>
      <c r="W54" s="36"/>
      <c r="X54" s="22"/>
      <c r="Y54" s="36"/>
      <c r="Z54" s="22"/>
    </row>
    <row r="55" spans="1:27" ht="18.75" customHeight="1" x14ac:dyDescent="0.25">
      <c r="A55" s="8" t="s">
        <v>142</v>
      </c>
      <c r="B55" s="5" t="s">
        <v>28</v>
      </c>
      <c r="C55" s="56"/>
      <c r="D55" s="20"/>
      <c r="E55" s="113"/>
      <c r="F55" s="20"/>
      <c r="G55" s="20">
        <v>36</v>
      </c>
      <c r="H55" s="20"/>
      <c r="I55" s="20"/>
      <c r="J55" s="31"/>
      <c r="K55" s="20"/>
      <c r="L55" s="20"/>
      <c r="M55" s="20"/>
      <c r="N55" s="20">
        <v>36</v>
      </c>
      <c r="O55" s="20"/>
      <c r="P55" s="20"/>
      <c r="Q55" s="20"/>
      <c r="R55" s="20"/>
      <c r="S55" s="36"/>
      <c r="T55" s="22"/>
      <c r="U55" s="36">
        <v>36</v>
      </c>
      <c r="V55" s="22"/>
      <c r="W55" s="36"/>
      <c r="X55" s="22"/>
      <c r="Y55" s="36"/>
      <c r="Z55" s="22"/>
    </row>
    <row r="56" spans="1:27" ht="14.25" customHeight="1" x14ac:dyDescent="0.25">
      <c r="A56" s="9" t="s">
        <v>40</v>
      </c>
      <c r="B56" s="5" t="s">
        <v>41</v>
      </c>
      <c r="C56" s="56">
        <v>4</v>
      </c>
      <c r="D56" s="20"/>
      <c r="E56" s="20"/>
      <c r="F56" s="20"/>
      <c r="G56" s="20">
        <v>10</v>
      </c>
      <c r="H56" s="20"/>
      <c r="I56" s="20"/>
      <c r="J56" s="31"/>
      <c r="K56" s="20"/>
      <c r="L56" s="20"/>
      <c r="M56" s="20"/>
      <c r="N56" s="20"/>
      <c r="O56" s="20">
        <v>4</v>
      </c>
      <c r="P56" s="20">
        <v>6</v>
      </c>
      <c r="Q56" s="20"/>
      <c r="R56" s="20"/>
      <c r="S56" s="36"/>
      <c r="T56" s="22"/>
      <c r="U56" s="36"/>
      <c r="V56" s="22"/>
      <c r="W56" s="36"/>
      <c r="X56" s="22"/>
      <c r="Y56" s="36"/>
      <c r="Z56" s="22"/>
    </row>
    <row r="57" spans="1:27" ht="93.75" customHeight="1" x14ac:dyDescent="0.25">
      <c r="A57" s="68" t="s">
        <v>102</v>
      </c>
      <c r="B57" s="16" t="s">
        <v>128</v>
      </c>
      <c r="C57" s="19" t="s">
        <v>185</v>
      </c>
      <c r="D57" s="19" t="s">
        <v>151</v>
      </c>
      <c r="E57" s="19" t="s">
        <v>97</v>
      </c>
      <c r="F57" s="19" t="s">
        <v>154</v>
      </c>
      <c r="G57" s="19">
        <f>G58+G59+G60+G61+G62+G63+G64+G65+G66+G67</f>
        <v>864</v>
      </c>
      <c r="H57" s="19">
        <f>H58+H61+H64+H65</f>
        <v>234</v>
      </c>
      <c r="I57" s="19">
        <f>I58+I61+I64</f>
        <v>96</v>
      </c>
      <c r="J57" s="35">
        <f>J58+J61+J64</f>
        <v>440</v>
      </c>
      <c r="K57" s="19">
        <f>K58+K61+K64</f>
        <v>186</v>
      </c>
      <c r="L57" s="19">
        <f>L58+L61+L64</f>
        <v>234</v>
      </c>
      <c r="M57" s="19">
        <f>M61+M64</f>
        <v>20</v>
      </c>
      <c r="N57" s="19">
        <f>N58+N59+N60+N61+N62+N63+N64+N65+N66</f>
        <v>288</v>
      </c>
      <c r="O57" s="19">
        <f>O58+O61+O64+O67</f>
        <v>16</v>
      </c>
      <c r="P57" s="19">
        <f>P58+P61+P64+P67</f>
        <v>24</v>
      </c>
      <c r="Q57" s="19">
        <v>0</v>
      </c>
      <c r="R57" s="19">
        <v>0</v>
      </c>
      <c r="S57" s="19" t="s">
        <v>157</v>
      </c>
      <c r="T57" s="19">
        <v>14</v>
      </c>
      <c r="U57" s="27" t="s">
        <v>170</v>
      </c>
      <c r="V57" s="19">
        <f>V61+V64</f>
        <v>16</v>
      </c>
      <c r="W57" s="27" t="s">
        <v>171</v>
      </c>
      <c r="X57" s="19">
        <f>X61+X64</f>
        <v>40</v>
      </c>
      <c r="Y57" s="19" t="s">
        <v>172</v>
      </c>
      <c r="Z57" s="19">
        <v>20</v>
      </c>
    </row>
    <row r="58" spans="1:27" ht="14.25" customHeight="1" x14ac:dyDescent="0.25">
      <c r="A58" s="67" t="s">
        <v>132</v>
      </c>
      <c r="B58" s="3" t="s">
        <v>129</v>
      </c>
      <c r="C58" s="56">
        <v>3</v>
      </c>
      <c r="D58" s="20"/>
      <c r="E58" s="20"/>
      <c r="F58" s="20"/>
      <c r="G58" s="20">
        <v>104</v>
      </c>
      <c r="H58" s="20">
        <v>64</v>
      </c>
      <c r="I58" s="20">
        <v>14</v>
      </c>
      <c r="J58" s="31">
        <v>80</v>
      </c>
      <c r="K58" s="20">
        <v>16</v>
      </c>
      <c r="L58" s="20">
        <v>64</v>
      </c>
      <c r="M58" s="20"/>
      <c r="N58" s="20"/>
      <c r="O58" s="20">
        <v>4</v>
      </c>
      <c r="P58" s="20">
        <v>6</v>
      </c>
      <c r="Q58" s="20"/>
      <c r="R58" s="20"/>
      <c r="S58" s="36">
        <v>80</v>
      </c>
      <c r="T58" s="22">
        <v>14</v>
      </c>
      <c r="U58" s="36"/>
      <c r="V58" s="22"/>
      <c r="W58" s="36"/>
      <c r="X58" s="22"/>
      <c r="Y58" s="36"/>
      <c r="Z58" s="22"/>
    </row>
    <row r="59" spans="1:27" ht="14.25" customHeight="1" x14ac:dyDescent="0.25">
      <c r="A59" s="67" t="s">
        <v>143</v>
      </c>
      <c r="B59" s="3" t="s">
        <v>26</v>
      </c>
      <c r="C59" s="56"/>
      <c r="D59" s="20"/>
      <c r="E59" s="108" t="s">
        <v>167</v>
      </c>
      <c r="F59" s="20"/>
      <c r="G59" s="20">
        <v>36</v>
      </c>
      <c r="H59" s="20"/>
      <c r="I59" s="20"/>
      <c r="J59" s="31"/>
      <c r="K59" s="20"/>
      <c r="L59" s="20"/>
      <c r="M59" s="20"/>
      <c r="N59" s="20">
        <v>36</v>
      </c>
      <c r="O59" s="20"/>
      <c r="P59" s="20"/>
      <c r="Q59" s="20"/>
      <c r="R59" s="20"/>
      <c r="S59" s="36">
        <v>36</v>
      </c>
      <c r="T59" s="22"/>
      <c r="U59" s="36"/>
      <c r="V59" s="22"/>
      <c r="W59" s="36"/>
      <c r="X59" s="22"/>
      <c r="Y59" s="36"/>
      <c r="Z59" s="22"/>
    </row>
    <row r="60" spans="1:27" ht="14.25" customHeight="1" x14ac:dyDescent="0.25">
      <c r="A60" s="67" t="s">
        <v>144</v>
      </c>
      <c r="B60" s="5" t="s">
        <v>28</v>
      </c>
      <c r="C60" s="56"/>
      <c r="D60" s="20"/>
      <c r="E60" s="109"/>
      <c r="F60" s="20"/>
      <c r="G60" s="20">
        <v>36</v>
      </c>
      <c r="H60" s="20"/>
      <c r="I60" s="20"/>
      <c r="J60" s="31"/>
      <c r="K60" s="20"/>
      <c r="L60" s="20"/>
      <c r="M60" s="20"/>
      <c r="N60" s="20">
        <v>36</v>
      </c>
      <c r="O60" s="20"/>
      <c r="P60" s="20"/>
      <c r="Q60" s="20"/>
      <c r="R60" s="20"/>
      <c r="S60" s="36">
        <v>36</v>
      </c>
      <c r="T60" s="22"/>
      <c r="U60" s="36"/>
      <c r="V60" s="22"/>
      <c r="W60" s="36"/>
      <c r="X60" s="22"/>
      <c r="Y60" s="36"/>
      <c r="Z60" s="22"/>
    </row>
    <row r="61" spans="1:27" ht="27" customHeight="1" x14ac:dyDescent="0.25">
      <c r="A61" s="67" t="s">
        <v>133</v>
      </c>
      <c r="B61" s="43" t="s">
        <v>130</v>
      </c>
      <c r="C61" s="56">
        <v>6</v>
      </c>
      <c r="D61" s="20"/>
      <c r="E61" s="20"/>
      <c r="F61" s="20">
        <v>5</v>
      </c>
      <c r="G61" s="20">
        <v>316</v>
      </c>
      <c r="H61" s="20">
        <v>118</v>
      </c>
      <c r="I61" s="20">
        <v>62</v>
      </c>
      <c r="J61" s="31">
        <v>244</v>
      </c>
      <c r="K61" s="20">
        <v>116</v>
      </c>
      <c r="L61" s="20">
        <v>118</v>
      </c>
      <c r="M61" s="20">
        <v>10</v>
      </c>
      <c r="N61" s="20"/>
      <c r="O61" s="20">
        <v>4</v>
      </c>
      <c r="P61" s="20">
        <v>6</v>
      </c>
      <c r="Q61" s="20"/>
      <c r="R61" s="20"/>
      <c r="S61" s="36"/>
      <c r="T61" s="22"/>
      <c r="U61" s="36">
        <v>56</v>
      </c>
      <c r="V61" s="22">
        <v>8</v>
      </c>
      <c r="W61" s="36">
        <v>104</v>
      </c>
      <c r="X61" s="22">
        <v>28</v>
      </c>
      <c r="Y61" s="36">
        <v>84</v>
      </c>
      <c r="Z61" s="22">
        <v>26</v>
      </c>
    </row>
    <row r="62" spans="1:27" ht="12.75" customHeight="1" x14ac:dyDescent="0.25">
      <c r="A62" s="67" t="s">
        <v>145</v>
      </c>
      <c r="B62" s="3" t="s">
        <v>26</v>
      </c>
      <c r="C62" s="56"/>
      <c r="D62" s="20"/>
      <c r="E62" s="20" t="s">
        <v>169</v>
      </c>
      <c r="F62" s="20"/>
      <c r="G62" s="20">
        <v>72</v>
      </c>
      <c r="H62" s="20"/>
      <c r="I62" s="20"/>
      <c r="J62" s="31"/>
      <c r="K62" s="20"/>
      <c r="L62" s="20"/>
      <c r="M62" s="20"/>
      <c r="N62" s="20">
        <v>72</v>
      </c>
      <c r="O62" s="20"/>
      <c r="P62" s="20"/>
      <c r="Q62" s="20"/>
      <c r="R62" s="20"/>
      <c r="S62" s="36"/>
      <c r="T62" s="22"/>
      <c r="U62" s="36">
        <v>36</v>
      </c>
      <c r="V62" s="22"/>
      <c r="W62" s="36">
        <v>36</v>
      </c>
      <c r="X62" s="22"/>
      <c r="Y62" s="36"/>
      <c r="Z62" s="22"/>
    </row>
    <row r="63" spans="1:27" ht="12" customHeight="1" x14ac:dyDescent="0.25">
      <c r="A63" s="67" t="s">
        <v>146</v>
      </c>
      <c r="B63" s="5" t="s">
        <v>28</v>
      </c>
      <c r="C63" s="56"/>
      <c r="D63" s="20"/>
      <c r="E63" s="20">
        <v>6</v>
      </c>
      <c r="F63" s="20"/>
      <c r="G63" s="20">
        <v>72</v>
      </c>
      <c r="H63" s="20"/>
      <c r="I63" s="20"/>
      <c r="J63" s="31"/>
      <c r="K63" s="20"/>
      <c r="L63" s="20"/>
      <c r="M63" s="20"/>
      <c r="N63" s="20">
        <v>72</v>
      </c>
      <c r="O63" s="20"/>
      <c r="P63" s="20"/>
      <c r="Q63" s="20"/>
      <c r="R63" s="20"/>
      <c r="S63" s="36"/>
      <c r="T63" s="22"/>
      <c r="U63" s="36"/>
      <c r="V63" s="22"/>
      <c r="W63" s="36"/>
      <c r="X63" s="22"/>
      <c r="Y63" s="36">
        <v>72</v>
      </c>
      <c r="Z63" s="22"/>
    </row>
    <row r="64" spans="1:27" ht="38.25" customHeight="1" x14ac:dyDescent="0.25">
      <c r="A64" s="67" t="s">
        <v>134</v>
      </c>
      <c r="B64" s="43" t="s">
        <v>131</v>
      </c>
      <c r="C64" s="56">
        <v>5</v>
      </c>
      <c r="D64" s="20"/>
      <c r="E64" s="20"/>
      <c r="F64" s="20">
        <v>4</v>
      </c>
      <c r="G64" s="20">
        <v>146</v>
      </c>
      <c r="H64" s="20">
        <v>52</v>
      </c>
      <c r="I64" s="20">
        <v>20</v>
      </c>
      <c r="J64" s="31">
        <v>116</v>
      </c>
      <c r="K64" s="20">
        <v>54</v>
      </c>
      <c r="L64" s="20">
        <v>52</v>
      </c>
      <c r="M64" s="20">
        <v>10</v>
      </c>
      <c r="N64" s="20"/>
      <c r="O64" s="20">
        <v>4</v>
      </c>
      <c r="P64" s="20">
        <v>6</v>
      </c>
      <c r="Q64" s="20"/>
      <c r="R64" s="20"/>
      <c r="S64" s="36"/>
      <c r="T64" s="22"/>
      <c r="U64" s="36">
        <v>56</v>
      </c>
      <c r="V64" s="22">
        <v>8</v>
      </c>
      <c r="W64" s="36">
        <v>60</v>
      </c>
      <c r="X64" s="22">
        <v>12</v>
      </c>
      <c r="Y64" s="36"/>
      <c r="Z64" s="22"/>
    </row>
    <row r="65" spans="1:31" ht="14.25" customHeight="1" x14ac:dyDescent="0.25">
      <c r="A65" s="67" t="s">
        <v>147</v>
      </c>
      <c r="B65" s="3" t="s">
        <v>26</v>
      </c>
      <c r="C65" s="56"/>
      <c r="D65" s="20"/>
      <c r="E65" s="20">
        <v>4</v>
      </c>
      <c r="F65" s="20"/>
      <c r="G65" s="20">
        <v>36</v>
      </c>
      <c r="H65" s="20"/>
      <c r="I65" s="20"/>
      <c r="J65" s="31"/>
      <c r="K65" s="20"/>
      <c r="L65" s="20"/>
      <c r="M65" s="20"/>
      <c r="N65" s="20">
        <v>36</v>
      </c>
      <c r="O65" s="20"/>
      <c r="P65" s="20"/>
      <c r="Q65" s="20"/>
      <c r="R65" s="20"/>
      <c r="S65" s="36"/>
      <c r="T65" s="22"/>
      <c r="U65" s="36">
        <v>36</v>
      </c>
      <c r="V65" s="22"/>
      <c r="W65" s="36"/>
      <c r="X65" s="22"/>
      <c r="Y65" s="36"/>
      <c r="Z65" s="22"/>
    </row>
    <row r="66" spans="1:31" ht="14.25" customHeight="1" x14ac:dyDescent="0.25">
      <c r="A66" s="67" t="s">
        <v>148</v>
      </c>
      <c r="B66" s="5" t="s">
        <v>28</v>
      </c>
      <c r="C66" s="56"/>
      <c r="D66" s="20"/>
      <c r="E66" s="20">
        <v>5</v>
      </c>
      <c r="F66" s="20"/>
      <c r="G66" s="20">
        <v>36</v>
      </c>
      <c r="H66" s="20"/>
      <c r="I66" s="20"/>
      <c r="J66" s="31"/>
      <c r="K66" s="20"/>
      <c r="L66" s="20"/>
      <c r="M66" s="20"/>
      <c r="N66" s="20">
        <v>36</v>
      </c>
      <c r="O66" s="20"/>
      <c r="P66" s="20"/>
      <c r="Q66" s="20"/>
      <c r="R66" s="20"/>
      <c r="S66" s="36"/>
      <c r="T66" s="22"/>
      <c r="U66" s="36"/>
      <c r="V66" s="22"/>
      <c r="W66" s="36">
        <v>36</v>
      </c>
      <c r="X66" s="22"/>
      <c r="Y66" s="36"/>
      <c r="Z66" s="22"/>
    </row>
    <row r="67" spans="1:31" ht="14.25" customHeight="1" x14ac:dyDescent="0.25">
      <c r="A67" s="9" t="s">
        <v>40</v>
      </c>
      <c r="B67" s="5" t="s">
        <v>41</v>
      </c>
      <c r="C67" s="56">
        <v>6</v>
      </c>
      <c r="D67" s="20"/>
      <c r="E67" s="20"/>
      <c r="F67" s="20"/>
      <c r="G67" s="20">
        <v>10</v>
      </c>
      <c r="H67" s="20"/>
      <c r="I67" s="20"/>
      <c r="J67" s="31"/>
      <c r="K67" s="20"/>
      <c r="L67" s="20"/>
      <c r="M67" s="20"/>
      <c r="N67" s="20"/>
      <c r="O67" s="20">
        <v>4</v>
      </c>
      <c r="P67" s="20">
        <v>6</v>
      </c>
      <c r="Q67" s="20"/>
      <c r="R67" s="20"/>
      <c r="S67" s="36"/>
      <c r="T67" s="22"/>
      <c r="U67" s="36"/>
      <c r="V67" s="22"/>
      <c r="W67" s="36"/>
      <c r="X67" s="22"/>
      <c r="Y67" s="36"/>
      <c r="Z67" s="22"/>
    </row>
    <row r="68" spans="1:31" ht="42.75" customHeight="1" x14ac:dyDescent="0.25">
      <c r="A68" s="68" t="s">
        <v>135</v>
      </c>
      <c r="B68" s="16" t="s">
        <v>136</v>
      </c>
      <c r="C68" s="19" t="s">
        <v>154</v>
      </c>
      <c r="D68" s="19" t="s">
        <v>151</v>
      </c>
      <c r="E68" s="19" t="s">
        <v>99</v>
      </c>
      <c r="F68" s="19" t="s">
        <v>151</v>
      </c>
      <c r="G68" s="19">
        <f>G69+G70+G71+G72</f>
        <v>220</v>
      </c>
      <c r="H68" s="19">
        <f>H69</f>
        <v>40</v>
      </c>
      <c r="I68" s="19">
        <f>I69</f>
        <v>34</v>
      </c>
      <c r="J68" s="35">
        <f>J69</f>
        <v>96</v>
      </c>
      <c r="K68" s="19">
        <f>K69</f>
        <v>56</v>
      </c>
      <c r="L68" s="19">
        <f>L69</f>
        <v>40</v>
      </c>
      <c r="M68" s="19">
        <v>0</v>
      </c>
      <c r="N68" s="19">
        <f>N70+N71</f>
        <v>72</v>
      </c>
      <c r="O68" s="19">
        <f>O69+O72</f>
        <v>6</v>
      </c>
      <c r="P68" s="19">
        <f>P69+P72</f>
        <v>12</v>
      </c>
      <c r="Q68" s="19">
        <v>0</v>
      </c>
      <c r="R68" s="19">
        <v>0</v>
      </c>
      <c r="S68" s="19">
        <v>0</v>
      </c>
      <c r="T68" s="19">
        <v>0</v>
      </c>
      <c r="U68" s="19">
        <v>0</v>
      </c>
      <c r="V68" s="19">
        <v>0</v>
      </c>
      <c r="W68" s="19">
        <v>0</v>
      </c>
      <c r="X68" s="19"/>
      <c r="Y68" s="19" t="s">
        <v>174</v>
      </c>
      <c r="Z68" s="19">
        <v>20</v>
      </c>
    </row>
    <row r="69" spans="1:31" ht="52.5" customHeight="1" x14ac:dyDescent="0.25">
      <c r="A69" s="67" t="s">
        <v>138</v>
      </c>
      <c r="B69" s="43" t="s">
        <v>137</v>
      </c>
      <c r="C69" s="56">
        <v>6</v>
      </c>
      <c r="D69" s="20"/>
      <c r="E69" s="20"/>
      <c r="F69" s="20"/>
      <c r="G69" s="20">
        <v>138</v>
      </c>
      <c r="H69" s="20">
        <v>40</v>
      </c>
      <c r="I69" s="20">
        <v>34</v>
      </c>
      <c r="J69" s="31">
        <v>96</v>
      </c>
      <c r="K69" s="20">
        <v>56</v>
      </c>
      <c r="L69" s="20">
        <v>40</v>
      </c>
      <c r="M69" s="20"/>
      <c r="N69" s="20"/>
      <c r="O69" s="20">
        <v>2</v>
      </c>
      <c r="P69" s="20">
        <v>6</v>
      </c>
      <c r="Q69" s="20"/>
      <c r="R69" s="20"/>
      <c r="S69" s="36"/>
      <c r="T69" s="22"/>
      <c r="U69" s="36"/>
      <c r="V69" s="22"/>
      <c r="W69" s="36"/>
      <c r="X69" s="22"/>
      <c r="Y69" s="36">
        <v>96</v>
      </c>
      <c r="Z69" s="22">
        <v>34</v>
      </c>
    </row>
    <row r="70" spans="1:31" ht="14.25" customHeight="1" x14ac:dyDescent="0.25">
      <c r="A70" s="67" t="s">
        <v>139</v>
      </c>
      <c r="B70" s="3" t="s">
        <v>26</v>
      </c>
      <c r="C70" s="56"/>
      <c r="D70" s="20"/>
      <c r="E70" s="108" t="s">
        <v>173</v>
      </c>
      <c r="F70" s="20"/>
      <c r="G70" s="20">
        <v>36</v>
      </c>
      <c r="H70" s="20"/>
      <c r="I70" s="20"/>
      <c r="J70" s="31"/>
      <c r="K70" s="20"/>
      <c r="L70" s="20"/>
      <c r="M70" s="20"/>
      <c r="N70" s="20">
        <v>36</v>
      </c>
      <c r="O70" s="20"/>
      <c r="P70" s="20"/>
      <c r="Q70" s="20"/>
      <c r="R70" s="20"/>
      <c r="S70" s="36"/>
      <c r="T70" s="22"/>
      <c r="U70" s="36"/>
      <c r="V70" s="22"/>
      <c r="W70" s="36"/>
      <c r="X70" s="22"/>
      <c r="Y70" s="36">
        <v>36</v>
      </c>
      <c r="Z70" s="22"/>
    </row>
    <row r="71" spans="1:31" ht="14.25" customHeight="1" x14ac:dyDescent="0.25">
      <c r="A71" s="67" t="s">
        <v>184</v>
      </c>
      <c r="B71" s="5" t="s">
        <v>28</v>
      </c>
      <c r="C71" s="56"/>
      <c r="D71" s="20"/>
      <c r="E71" s="109"/>
      <c r="F71" s="20"/>
      <c r="G71" s="20">
        <v>36</v>
      </c>
      <c r="H71" s="20"/>
      <c r="I71" s="20"/>
      <c r="J71" s="31"/>
      <c r="K71" s="20"/>
      <c r="L71" s="20"/>
      <c r="M71" s="20"/>
      <c r="N71" s="20">
        <v>36</v>
      </c>
      <c r="O71" s="20"/>
      <c r="P71" s="20"/>
      <c r="Q71" s="20"/>
      <c r="R71" s="20"/>
      <c r="S71" s="36"/>
      <c r="T71" s="22"/>
      <c r="U71" s="36"/>
      <c r="V71" s="22"/>
      <c r="W71" s="36"/>
      <c r="X71" s="22"/>
      <c r="Y71" s="36">
        <v>36</v>
      </c>
      <c r="Z71" s="22"/>
    </row>
    <row r="72" spans="1:31" ht="14.25" customHeight="1" x14ac:dyDescent="0.25">
      <c r="A72" s="9" t="s">
        <v>40</v>
      </c>
      <c r="B72" s="5" t="s">
        <v>41</v>
      </c>
      <c r="C72" s="56">
        <v>6</v>
      </c>
      <c r="D72" s="20"/>
      <c r="E72" s="20"/>
      <c r="F72" s="20"/>
      <c r="G72" s="20">
        <v>10</v>
      </c>
      <c r="H72" s="20"/>
      <c r="I72" s="20"/>
      <c r="J72" s="31"/>
      <c r="K72" s="20"/>
      <c r="L72" s="20"/>
      <c r="M72" s="20"/>
      <c r="N72" s="20"/>
      <c r="O72" s="20">
        <v>4</v>
      </c>
      <c r="P72" s="20">
        <v>6</v>
      </c>
      <c r="Q72" s="20"/>
      <c r="R72" s="20"/>
      <c r="S72" s="36"/>
      <c r="T72" s="22"/>
      <c r="U72" s="36"/>
      <c r="V72" s="22"/>
      <c r="W72" s="36"/>
      <c r="X72" s="22"/>
      <c r="Y72" s="36"/>
      <c r="Z72" s="22"/>
    </row>
    <row r="73" spans="1:31" ht="40.5" customHeight="1" x14ac:dyDescent="0.25">
      <c r="A73" s="15" t="s">
        <v>33</v>
      </c>
      <c r="B73" s="16" t="s">
        <v>140</v>
      </c>
      <c r="C73" s="22"/>
      <c r="D73" s="22"/>
      <c r="E73" s="22"/>
      <c r="F73" s="22"/>
      <c r="G73" s="19">
        <v>144</v>
      </c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19">
        <v>144</v>
      </c>
      <c r="Z73" s="22"/>
    </row>
    <row r="74" spans="1:31" ht="25.5" x14ac:dyDescent="0.25">
      <c r="A74" s="15" t="s">
        <v>34</v>
      </c>
      <c r="B74" s="16" t="s">
        <v>35</v>
      </c>
      <c r="C74" s="50"/>
      <c r="D74" s="50"/>
      <c r="E74" s="50"/>
      <c r="F74" s="50"/>
      <c r="G74" s="19">
        <v>108</v>
      </c>
      <c r="H74" s="50"/>
      <c r="I74" s="50"/>
      <c r="J74" s="50"/>
      <c r="K74" s="50"/>
      <c r="L74" s="50"/>
      <c r="M74" s="50"/>
      <c r="N74" s="50"/>
      <c r="O74" s="50"/>
      <c r="P74" s="22"/>
      <c r="Q74" s="22"/>
      <c r="R74" s="22"/>
      <c r="S74" s="22"/>
      <c r="T74" s="22"/>
      <c r="U74" s="22"/>
      <c r="V74" s="22"/>
      <c r="W74" s="22"/>
      <c r="X74" s="22"/>
      <c r="Y74" s="19">
        <v>108</v>
      </c>
      <c r="Z74" s="22"/>
    </row>
    <row r="75" spans="1:31" ht="26.25" x14ac:dyDescent="0.25">
      <c r="A75" s="2"/>
      <c r="B75" s="6" t="s">
        <v>36</v>
      </c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19"/>
      <c r="U75" s="34"/>
      <c r="V75" s="19"/>
      <c r="W75" s="34"/>
      <c r="X75" s="19"/>
      <c r="Y75" s="34"/>
      <c r="Z75" s="19"/>
    </row>
    <row r="76" spans="1:31" ht="25.5" x14ac:dyDescent="0.25">
      <c r="A76" s="2"/>
      <c r="B76" s="7" t="s">
        <v>37</v>
      </c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19"/>
      <c r="U76" s="34"/>
      <c r="V76" s="19"/>
      <c r="W76" s="34"/>
      <c r="X76" s="19"/>
      <c r="Y76" s="34"/>
      <c r="Z76" s="19"/>
    </row>
    <row r="77" spans="1:31" ht="21.75" customHeight="1" x14ac:dyDescent="0.25">
      <c r="A77" s="14"/>
      <c r="B77" s="73" t="s">
        <v>43</v>
      </c>
      <c r="C77" s="19" t="s">
        <v>178</v>
      </c>
      <c r="D77" s="19" t="s">
        <v>155</v>
      </c>
      <c r="E77" s="19" t="s">
        <v>179</v>
      </c>
      <c r="F77" s="19" t="s">
        <v>155</v>
      </c>
      <c r="G77" s="26">
        <f>G7+++++G25+G32+G40+G73+G74</f>
        <v>4428</v>
      </c>
      <c r="H77" s="19">
        <f>H40+H32+H25+H7</f>
        <v>982</v>
      </c>
      <c r="I77" s="19">
        <f>I40+I32+I25</f>
        <v>330</v>
      </c>
      <c r="J77" s="19">
        <f>J40+J32+J25+J7</f>
        <v>3054</v>
      </c>
      <c r="K77" s="19">
        <f>K40+K32+K25+K7</f>
        <v>1360</v>
      </c>
      <c r="L77" s="27">
        <f>L40+L32+L25+L7</f>
        <v>1674</v>
      </c>
      <c r="M77" s="19">
        <v>20</v>
      </c>
      <c r="N77" s="19">
        <f>N68+N57+N51+N46+N41</f>
        <v>576</v>
      </c>
      <c r="O77" s="19">
        <f>O40+O32+O8</f>
        <v>84</v>
      </c>
      <c r="P77" s="19">
        <f>P40+P32+P25+P8</f>
        <v>132</v>
      </c>
      <c r="Q77" s="19">
        <v>576</v>
      </c>
      <c r="R77" s="19">
        <v>828</v>
      </c>
      <c r="S77" s="19">
        <v>360</v>
      </c>
      <c r="T77" s="19">
        <v>72</v>
      </c>
      <c r="U77" s="27">
        <v>570</v>
      </c>
      <c r="V77" s="19">
        <v>114</v>
      </c>
      <c r="W77" s="27">
        <v>360</v>
      </c>
      <c r="X77" s="19">
        <v>72</v>
      </c>
      <c r="Y77" s="27">
        <v>360</v>
      </c>
      <c r="Z77" s="19">
        <v>72</v>
      </c>
    </row>
    <row r="78" spans="1:31" ht="12.75" customHeight="1" x14ac:dyDescent="0.25">
      <c r="A78" s="100" t="s">
        <v>186</v>
      </c>
      <c r="B78" s="100"/>
      <c r="C78" s="100"/>
      <c r="D78" s="100"/>
      <c r="E78" s="100"/>
      <c r="F78" s="100"/>
      <c r="G78" s="100"/>
      <c r="H78" s="100"/>
      <c r="I78" s="100"/>
      <c r="J78" s="100"/>
      <c r="K78" s="100"/>
      <c r="L78" s="101" t="s">
        <v>39</v>
      </c>
      <c r="M78" s="76" t="s">
        <v>175</v>
      </c>
      <c r="N78" s="77"/>
      <c r="O78" s="77"/>
      <c r="P78" s="78"/>
      <c r="Q78" s="20">
        <v>10</v>
      </c>
      <c r="R78" s="20">
        <v>12</v>
      </c>
      <c r="S78" s="20">
        <v>7</v>
      </c>
      <c r="T78" s="22"/>
      <c r="U78" s="20">
        <v>11</v>
      </c>
      <c r="V78" s="22"/>
      <c r="W78" s="20">
        <v>7</v>
      </c>
      <c r="X78" s="22"/>
      <c r="Y78" s="20">
        <v>8</v>
      </c>
      <c r="Z78" s="22"/>
    </row>
    <row r="79" spans="1:31" ht="14.25" customHeight="1" x14ac:dyDescent="0.25">
      <c r="A79" s="100"/>
      <c r="B79" s="100"/>
      <c r="C79" s="100"/>
      <c r="D79" s="100"/>
      <c r="E79" s="100"/>
      <c r="F79" s="100"/>
      <c r="G79" s="100"/>
      <c r="H79" s="100"/>
      <c r="I79" s="100"/>
      <c r="J79" s="100"/>
      <c r="K79" s="100"/>
      <c r="L79" s="101"/>
      <c r="M79" s="97" t="s">
        <v>38</v>
      </c>
      <c r="N79" s="98"/>
      <c r="O79" s="98"/>
      <c r="P79" s="99"/>
      <c r="Q79" s="20">
        <v>0</v>
      </c>
      <c r="R79" s="20">
        <v>0</v>
      </c>
      <c r="S79" s="20">
        <v>72</v>
      </c>
      <c r="T79" s="22"/>
      <c r="U79" s="20">
        <v>108</v>
      </c>
      <c r="V79" s="22"/>
      <c r="W79" s="20">
        <v>72</v>
      </c>
      <c r="X79" s="22"/>
      <c r="Y79" s="20">
        <v>36</v>
      </c>
      <c r="Z79" s="22"/>
    </row>
    <row r="80" spans="1:31" ht="28.5" customHeight="1" x14ac:dyDescent="0.25">
      <c r="A80" s="100"/>
      <c r="B80" s="100"/>
      <c r="C80" s="100"/>
      <c r="D80" s="100"/>
      <c r="E80" s="100"/>
      <c r="F80" s="100"/>
      <c r="G80" s="100"/>
      <c r="H80" s="100"/>
      <c r="I80" s="100"/>
      <c r="J80" s="100"/>
      <c r="K80" s="100"/>
      <c r="L80" s="101"/>
      <c r="M80" s="76" t="s">
        <v>42</v>
      </c>
      <c r="N80" s="77"/>
      <c r="O80" s="77"/>
      <c r="P80" s="78"/>
      <c r="Q80" s="20">
        <v>0</v>
      </c>
      <c r="R80" s="20">
        <v>0</v>
      </c>
      <c r="S80" s="20">
        <v>72</v>
      </c>
      <c r="T80" s="22"/>
      <c r="U80" s="20">
        <v>36</v>
      </c>
      <c r="V80" s="22"/>
      <c r="W80" s="20">
        <v>72</v>
      </c>
      <c r="X80" s="22"/>
      <c r="Y80" s="20">
        <v>108</v>
      </c>
      <c r="Z80" s="22"/>
      <c r="AE80" s="1"/>
    </row>
    <row r="81" spans="1:26" ht="25.5" customHeight="1" x14ac:dyDescent="0.25">
      <c r="A81" s="100"/>
      <c r="B81" s="100"/>
      <c r="C81" s="100"/>
      <c r="D81" s="100"/>
      <c r="E81" s="100"/>
      <c r="F81" s="100"/>
      <c r="G81" s="100"/>
      <c r="H81" s="100"/>
      <c r="I81" s="100"/>
      <c r="J81" s="100"/>
      <c r="K81" s="100"/>
      <c r="L81" s="101"/>
      <c r="M81" s="76" t="s">
        <v>140</v>
      </c>
      <c r="N81" s="77"/>
      <c r="O81" s="77"/>
      <c r="P81" s="78"/>
      <c r="Q81" s="20">
        <v>0</v>
      </c>
      <c r="R81" s="20">
        <v>0</v>
      </c>
      <c r="S81" s="20">
        <v>0</v>
      </c>
      <c r="T81" s="22"/>
      <c r="U81" s="20">
        <v>0</v>
      </c>
      <c r="V81" s="22"/>
      <c r="W81" s="20">
        <v>0</v>
      </c>
      <c r="X81" s="22"/>
      <c r="Y81" s="20">
        <v>144</v>
      </c>
      <c r="Z81" s="22"/>
    </row>
    <row r="82" spans="1:26" ht="24.75" customHeight="1" x14ac:dyDescent="0.25">
      <c r="A82" s="100"/>
      <c r="B82" s="100"/>
      <c r="C82" s="100"/>
      <c r="D82" s="100"/>
      <c r="E82" s="100"/>
      <c r="F82" s="100"/>
      <c r="G82" s="100"/>
      <c r="H82" s="100"/>
      <c r="I82" s="100"/>
      <c r="J82" s="100"/>
      <c r="K82" s="100"/>
      <c r="L82" s="101"/>
      <c r="M82" s="76" t="s">
        <v>176</v>
      </c>
      <c r="N82" s="77"/>
      <c r="O82" s="77"/>
      <c r="P82" s="78"/>
      <c r="Q82" s="20">
        <v>3</v>
      </c>
      <c r="R82" s="20">
        <v>3</v>
      </c>
      <c r="S82" s="20">
        <v>4</v>
      </c>
      <c r="T82" s="22"/>
      <c r="U82" s="20">
        <v>4</v>
      </c>
      <c r="V82" s="22"/>
      <c r="W82" s="20">
        <v>3</v>
      </c>
      <c r="X82" s="22"/>
      <c r="Y82" s="20">
        <v>4</v>
      </c>
      <c r="Z82" s="50"/>
    </row>
    <row r="83" spans="1:26" x14ac:dyDescent="0.25">
      <c r="A83" s="100"/>
      <c r="B83" s="100"/>
      <c r="C83" s="100"/>
      <c r="D83" s="100"/>
      <c r="E83" s="100"/>
      <c r="F83" s="100"/>
      <c r="G83" s="100"/>
      <c r="H83" s="100"/>
      <c r="I83" s="100"/>
      <c r="J83" s="100"/>
      <c r="K83" s="100"/>
      <c r="L83" s="101"/>
      <c r="M83" s="87" t="s">
        <v>45</v>
      </c>
      <c r="N83" s="87"/>
      <c r="O83" s="87"/>
      <c r="P83" s="87"/>
      <c r="Q83" s="20">
        <v>2</v>
      </c>
      <c r="R83" s="20">
        <v>9</v>
      </c>
      <c r="S83" s="20">
        <v>4</v>
      </c>
      <c r="T83" s="22"/>
      <c r="U83" s="20">
        <v>7</v>
      </c>
      <c r="V83" s="22"/>
      <c r="W83" s="20">
        <v>3</v>
      </c>
      <c r="X83" s="22"/>
      <c r="Y83" s="20">
        <v>8</v>
      </c>
      <c r="Z83" s="50"/>
    </row>
    <row r="84" spans="1:26" x14ac:dyDescent="0.25">
      <c r="A84" s="100"/>
      <c r="B84" s="100"/>
      <c r="C84" s="100"/>
      <c r="D84" s="100"/>
      <c r="E84" s="100"/>
      <c r="F84" s="100"/>
      <c r="G84" s="100"/>
      <c r="H84" s="100"/>
      <c r="I84" s="100"/>
      <c r="J84" s="100"/>
      <c r="K84" s="100"/>
      <c r="L84" s="101"/>
      <c r="M84" s="87" t="s">
        <v>79</v>
      </c>
      <c r="N84" s="87"/>
      <c r="O84" s="87"/>
      <c r="P84" s="87"/>
      <c r="Q84" s="20">
        <v>1</v>
      </c>
      <c r="R84" s="20">
        <v>0</v>
      </c>
      <c r="S84" s="21">
        <v>1</v>
      </c>
      <c r="T84" s="44"/>
      <c r="U84" s="21">
        <v>0</v>
      </c>
      <c r="V84" s="44"/>
      <c r="W84" s="21">
        <v>1</v>
      </c>
      <c r="X84" s="44"/>
      <c r="Y84" s="21">
        <v>0</v>
      </c>
      <c r="Z84" s="61"/>
    </row>
    <row r="85" spans="1:26" x14ac:dyDescent="0.25">
      <c r="Z85" s="52"/>
    </row>
  </sheetData>
  <mergeCells count="46">
    <mergeCell ref="E59:E60"/>
    <mergeCell ref="E70:E71"/>
    <mergeCell ref="E43:E44"/>
    <mergeCell ref="E48:E49"/>
    <mergeCell ref="C52:C53"/>
    <mergeCell ref="E54:E55"/>
    <mergeCell ref="O2:O4"/>
    <mergeCell ref="P2:P4"/>
    <mergeCell ref="F2:F4"/>
    <mergeCell ref="H2:H4"/>
    <mergeCell ref="I2:I4"/>
    <mergeCell ref="K3:M3"/>
    <mergeCell ref="J2:J4"/>
    <mergeCell ref="K2:M2"/>
    <mergeCell ref="M84:P84"/>
    <mergeCell ref="M83:P83"/>
    <mergeCell ref="A1:A4"/>
    <mergeCell ref="B1:B4"/>
    <mergeCell ref="C2:C4"/>
    <mergeCell ref="D2:D4"/>
    <mergeCell ref="E2:E4"/>
    <mergeCell ref="M80:P80"/>
    <mergeCell ref="M79:P79"/>
    <mergeCell ref="A78:K84"/>
    <mergeCell ref="L78:L84"/>
    <mergeCell ref="M82:P82"/>
    <mergeCell ref="M81:P81"/>
    <mergeCell ref="C1:F1"/>
    <mergeCell ref="G1:P1"/>
    <mergeCell ref="G2:G4"/>
    <mergeCell ref="W3:W4"/>
    <mergeCell ref="Y3:Y4"/>
    <mergeCell ref="M78:P78"/>
    <mergeCell ref="Q1:Z1"/>
    <mergeCell ref="Q2:R2"/>
    <mergeCell ref="S2:V2"/>
    <mergeCell ref="W2:Z2"/>
    <mergeCell ref="V3:V4"/>
    <mergeCell ref="X3:X4"/>
    <mergeCell ref="Z3:Z4"/>
    <mergeCell ref="Q3:Q4"/>
    <mergeCell ref="R3:R4"/>
    <mergeCell ref="S3:S4"/>
    <mergeCell ref="T3:T4"/>
    <mergeCell ref="U3:U4"/>
    <mergeCell ref="N2:N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2024-03-28T09:31:27Z</dcterms:modified>
</cp:coreProperties>
</file>